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uimard.sharepoint.com/sites/BES/FINANCIEEL/Begroting/Rekenmodule WT/Buitengewoon onderwijs/"/>
    </mc:Choice>
  </mc:AlternateContent>
  <xr:revisionPtr revIDLastSave="0" documentId="8_{AA9628AF-FC4D-4040-A9C5-6CA653A94BDF}" xr6:coauthVersionLast="47" xr6:coauthVersionMax="47" xr10:uidLastSave="{00000000-0000-0000-0000-000000000000}"/>
  <bookViews>
    <workbookView xWindow="-108" yWindow="-108" windowWidth="23256" windowHeight="12456" xr2:uid="{00000000-000D-0000-FFFF-FFFF00000000}"/>
  </bookViews>
  <sheets>
    <sheet name="rekenmoduel Buo" sheetId="1" r:id="rId1"/>
  </sheets>
  <definedNames>
    <definedName name="_xlnm.Print_Titles" localSheetId="0">'rekenmoduel Buo'!$1:$1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5" i="1" l="1"/>
  <c r="F74" i="1" l="1"/>
  <c r="D55" i="1" l="1"/>
  <c r="D54" i="1"/>
  <c r="C54" i="1"/>
  <c r="F82" i="1"/>
  <c r="C55" i="1"/>
  <c r="F81" i="1"/>
  <c r="E55" i="1"/>
  <c r="E54" i="1"/>
  <c r="E56" i="1"/>
  <c r="D56" i="1"/>
  <c r="D50" i="1"/>
  <c r="D49" i="1"/>
  <c r="D51" i="1"/>
  <c r="F78" i="1"/>
  <c r="C50" i="1"/>
  <c r="E50" i="1"/>
  <c r="F77" i="1"/>
  <c r="C49" i="1"/>
  <c r="E49" i="1"/>
  <c r="E51" i="1"/>
  <c r="D45" i="1"/>
  <c r="D44" i="1"/>
  <c r="C45" i="1"/>
  <c r="E45" i="1" s="1"/>
  <c r="C44" i="1"/>
  <c r="E44" i="1" s="1"/>
  <c r="D40" i="1"/>
  <c r="D39" i="1"/>
  <c r="D38" i="1"/>
  <c r="F71" i="1"/>
  <c r="C39" i="1" s="1"/>
  <c r="E39" i="1" s="1"/>
  <c r="F72" i="1"/>
  <c r="C40" i="1" s="1"/>
  <c r="E40" i="1" s="1"/>
  <c r="D46" i="1"/>
  <c r="D37" i="1"/>
  <c r="D36" i="1"/>
  <c r="D35" i="1"/>
  <c r="D41" i="1"/>
  <c r="F70" i="1"/>
  <c r="C38" i="1" s="1"/>
  <c r="E38" i="1" s="1"/>
  <c r="F67" i="1"/>
  <c r="C35" i="1" s="1"/>
  <c r="E35" i="1" s="1"/>
  <c r="F68" i="1"/>
  <c r="C36" i="1" s="1"/>
  <c r="E36" i="1" s="1"/>
  <c r="F69" i="1"/>
  <c r="C37" i="1" s="1"/>
  <c r="E37" i="1" s="1"/>
  <c r="E46" i="1" l="1"/>
  <c r="E41" i="1"/>
  <c r="E59" i="1" l="1"/>
</calcChain>
</file>

<file path=xl/sharedStrings.xml><?xml version="1.0" encoding="utf-8"?>
<sst xmlns="http://schemas.openxmlformats.org/spreadsheetml/2006/main" count="82" uniqueCount="77">
  <si>
    <t>Begrotingsjaar:</t>
  </si>
  <si>
    <t>Invultabellen:</t>
  </si>
  <si>
    <t>(1)</t>
  </si>
  <si>
    <t>bedrag per</t>
  </si>
  <si>
    <t>aantal</t>
  </si>
  <si>
    <t>raming</t>
  </si>
  <si>
    <t>TOTAAL</t>
  </si>
  <si>
    <t>(2)</t>
  </si>
  <si>
    <t>- kleuters type 4</t>
  </si>
  <si>
    <t>- kleuters niet type 4</t>
  </si>
  <si>
    <t>- leerlingen lager onderwijs type 4</t>
  </si>
  <si>
    <t>- leerlingen lager onderwijs niet type 4</t>
  </si>
  <si>
    <t>Aantal kleuters buitengewoon onderwijs type 4 (15 punten):</t>
  </si>
  <si>
    <t>Aantal kleuters buitengewoon onderwijs niet type 4 (13 punten):</t>
  </si>
  <si>
    <t>Aantal leerlingen buitengewoon lager onderwijs type 4 (15 punten):</t>
  </si>
  <si>
    <t>Aantal leerlingen buitengewoon lager onderwijs niet type 4 (13 punten):</t>
  </si>
  <si>
    <t>Geldwaarde per punt schoolkenmerk buitengewoon secundair onderwijs:</t>
  </si>
  <si>
    <t>Geldwaarde per punt schoolkenmerk buitengewoon basisonderwijs:</t>
  </si>
  <si>
    <t>- kleuters buitengewoon onderwijs type 4 (15 punten):</t>
  </si>
  <si>
    <t>- kleuters buitengewoon onderwijs niet type 4 (13 punten):</t>
  </si>
  <si>
    <t>- leerlingen buitengewoon lager onderwijs type 4 (15 punten):</t>
  </si>
  <si>
    <t>- leerlingen buitengewoon lager onderwijs niet type 4 (13 punten):</t>
  </si>
  <si>
    <t>- leerlingen buitengewoon secundair onderwijs type 4 (39 punten):</t>
  </si>
  <si>
    <t>- leerlingen buitengewoon secundair onderwijs niet type 4 (34 punten):</t>
  </si>
  <si>
    <t>Aantal leerlingen buitengewoon secundair onderwijs type 4 (39 punten):</t>
  </si>
  <si>
    <t>Aantal leerlingen buitengewoon secundair onderwijs niet type 4 (34 punten):</t>
  </si>
  <si>
    <t>Schooljaar van de uitkering van de middelen:</t>
  </si>
  <si>
    <t>(2) Art. 326 en teldata van art. 169 tot en met 172 van de gecodificeerde decreten betreffende het secundair onderwijs van 17/12/2010.</t>
  </si>
  <si>
    <t>(1) Art. 85quater en teldata van art. 87 van het decreet basisonderwijs van 25/02/1997.</t>
  </si>
  <si>
    <t>- leerlingen secundair onderwijs type 4</t>
  </si>
  <si>
    <t>- leerlingen secundair onderwijs niet type 4</t>
  </si>
  <si>
    <t>Aantal organieke betrekkingen in voltijdse equivalenten bubao:</t>
  </si>
  <si>
    <t>Aantal organieke betrekkingen in voltijdse equivalenten buso:</t>
  </si>
  <si>
    <t>- organieke betrekkingen buso</t>
  </si>
  <si>
    <t>- organieke betrekkingen bubao</t>
  </si>
  <si>
    <t>Brongegevens:</t>
  </si>
  <si>
    <t>Tussentotaal nascholing</t>
  </si>
  <si>
    <t>Rekenmodule raming werkingsbudget buitengewoon onderwijs ter voorbereiding van de begroting</t>
  </si>
  <si>
    <t>Dit rekenblad raamt het werkingsbudget dat gegenereerd worden door kleuters en leerlingen die zijn ingeschreven in het buitengewoon</t>
  </si>
  <si>
    <t>onderwijs. Het werkingsbudget voor de ondersteuningsnetwerken voor de ondersteuning van kleuters en leerlingen die zijn ingeschreven in het gewoon</t>
  </si>
  <si>
    <t>onderwijs wordt niet meer berekend omdat dit werkingsbudget vanaf schooljaar 2023-2024 toekomt aan de leersteuncentra.</t>
  </si>
  <si>
    <t>leerling/vte</t>
  </si>
  <si>
    <t>werkingsbudget</t>
  </si>
  <si>
    <t>(3)</t>
  </si>
  <si>
    <t>(4)</t>
  </si>
  <si>
    <t>Schoolkenmerken: geldwaarde per leerling (1)(2):</t>
  </si>
  <si>
    <t>leerlingen/vte</t>
  </si>
  <si>
    <t>ICT-middelen bubao</t>
  </si>
  <si>
    <t>ICT-middelen buso</t>
  </si>
  <si>
    <t>Tussentotaal ICT-middelen</t>
  </si>
  <si>
    <r>
      <t xml:space="preserve">Aantal leerlingen buitengewoon secundair onderwijs, opleidingsvorm 3, </t>
    </r>
    <r>
      <rPr>
        <b/>
        <sz val="11"/>
        <color theme="1"/>
        <rFont val="Calibri"/>
        <family val="2"/>
        <scheme val="minor"/>
      </rPr>
      <t>niet-duale</t>
    </r>
    <r>
      <rPr>
        <sz val="11"/>
        <color theme="1"/>
        <rFont val="Calibri"/>
        <family val="2"/>
        <scheme val="minor"/>
      </rPr>
      <t xml:space="preserve"> structuuronderdelen van de opleidings-, kwalificatie- en integratiefase ( groep 1 - 100%):</t>
    </r>
  </si>
  <si>
    <r>
      <t xml:space="preserve">Aantal leerlingen buitengewoon secundair onderwijs, opleidingsvorm 3, </t>
    </r>
    <r>
      <rPr>
        <b/>
        <sz val="11"/>
        <color theme="1"/>
        <rFont val="Calibri"/>
        <family val="2"/>
        <scheme val="minor"/>
      </rPr>
      <t>duale</t>
    </r>
    <r>
      <rPr>
        <sz val="11"/>
        <color theme="1"/>
        <rFont val="Calibri"/>
        <family val="2"/>
        <scheme val="minor"/>
      </rPr>
      <t xml:space="preserve"> structuuronderdelen van de opleidings-, kwalificatie- en integratiefase ( groep 3 - 50%):</t>
    </r>
  </si>
  <si>
    <t>Werkingsbudget  voor leerlingen ingeschreven in het buitengewoon onderwijs:</t>
  </si>
  <si>
    <t>Tussentotaal werkingsbudget buitengewoon onderwijs</t>
  </si>
  <si>
    <t>- opleidingsvorm 3 duale structuuronderdelen</t>
  </si>
  <si>
    <t>Tussentotaal werkingsbudget materiaalintensieve structuuronderdelen</t>
  </si>
  <si>
    <t>ICT middelen:</t>
  </si>
  <si>
    <t>Werkingsbudget materiaalintensieve structuuronderdelen:</t>
  </si>
  <si>
    <t xml:space="preserve">- opleidingsvorm 3 niet-duale structuuronderdelen </t>
  </si>
  <si>
    <t>(5)</t>
  </si>
  <si>
    <t>ICT-middelen bubao (6):</t>
  </si>
  <si>
    <t>ICT-middelen buso (6):</t>
  </si>
  <si>
    <t>Nascholingsmiddelen per organieke betrekking bubao (4):</t>
  </si>
  <si>
    <t>Nascholingsmiddelen per organieke betrekking buso (5):</t>
  </si>
  <si>
    <t>(6) Punten 2.1 en 2.2.2. van de omzendbrief GD/2003/04 betreffende ict-coördinatie : maatregelen vanaf het schooljaar 2005-2006 van 18 juli 2003.</t>
  </si>
  <si>
    <t>Extra werkingsbudget materiaalintensieve structuuronderdelen groep 1 (100%):</t>
  </si>
  <si>
    <t>Extra werkingsbudget materiaalintensieve structuuronderdelen groep 2 (75%):</t>
  </si>
  <si>
    <t>Extra werkingsbudget materiaalintensieve structuuronderdelen groep 3 (50%):</t>
  </si>
  <si>
    <t>Kleuters en leerlingen ingeschreven in het buitengewoon onderwijs op de meest recente teldatum</t>
  </si>
  <si>
    <t>Nascholingsmiddelen:</t>
  </si>
  <si>
    <t>(3) Art. 47/1 Codex Secundair Onderwijs en Omzendbrief SO 16 Berekening van de werkingsmiddelen voor het secundair onderwijs.</t>
  </si>
  <si>
    <t>2025-2026</t>
  </si>
  <si>
    <t>Het werkingsbudget voor schooljaar 2025-2026 dat gegenereerd wordt door kleuters en leerlingen die ingeschreven zijn in het buitengewoon onderwijs worden betaald in de eerste  helft van 2026.  Het bedrag is berekend aan de hand van het aantal leerlingen op de teldag. De teldag is meestal de eerste schooldag van februari 2025 maar in uitzonderlijke gevallen is het de eerste schooldag van oktober 2025. (1) (2)</t>
  </si>
  <si>
    <t>Het werkingsbudget materiaalintensieve structuuronderdelen in het secundair onderwijs werd berekend met een  voorzichtige inschatting door aanname dat het totaal aantal leerlingen in materiaalintensieve structuuronderdelen hoger zal zijn in schooljaar 2025-2026 dan in schooljaar 2023-2024.</t>
  </si>
  <si>
    <t>(4) Art. 9 decreet betreffende de kwaliteit van onderwijs van 8 mei 2009 +  jaarverslag AgODi 2023 blz. 11 en tabel 3.8.</t>
  </si>
  <si>
    <r>
      <t>(5) Art. 9 decreet betreffende de kwaliteit van onderwijs van 8 mei 2009 +  jaarverslag AgODi 2023</t>
    </r>
    <r>
      <rPr>
        <sz val="11"/>
        <rFont val="Calibri"/>
        <family val="2"/>
        <scheme val="minor"/>
      </rPr>
      <t xml:space="preserve"> blz. 12  </t>
    </r>
    <r>
      <rPr>
        <sz val="11"/>
        <color theme="1"/>
        <rFont val="Calibri"/>
        <family val="2"/>
        <scheme val="minor"/>
      </rPr>
      <t>+ jaarverslag AgODi 2023 tabel 3.9.</t>
    </r>
  </si>
  <si>
    <t>Raming werkingsbudget schooljaar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</si>
</sst>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quot;€&quot;\ #,##0.00000"/>
    <numFmt numFmtId="165" formatCode="&quot;€&quot;\ #,##0.00"/>
    <numFmt numFmtId="166" formatCode="#,##0.000000"/>
    <numFmt numFmtId="167" formatCode="&quot;€&quot;\ #,##0.000000"/>
  </numFmts>
  <fonts count="9" x14ac:knownFonts="1">
    <font>
      <sz val="11"/>
      <color theme="1"/>
      <name val="Calibri"/>
      <family val="2"/>
      <scheme val="minor"/>
    </font>
    <font>
      <sz val="10"/>
      <name val="Arial"/>
      <family val="2"/>
    </font>
    <font>
      <sz val="16"/>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u/>
      <sz val="11"/>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6" tint="0.79998168889431442"/>
        <bgColor indexed="64"/>
      </patternFill>
    </fill>
    <fill>
      <patternFill patternType="solid">
        <fgColor theme="6" tint="0.79989013336588644"/>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style="medium">
        <color auto="1"/>
      </left>
      <right/>
      <top style="medium">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bottom style="medium">
        <color auto="1"/>
      </bottom>
      <diagonal/>
    </border>
    <border>
      <left style="thin">
        <color auto="1"/>
      </left>
      <right/>
      <top style="medium">
        <color auto="1"/>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cellStyleXfs>
  <cellXfs count="111">
    <xf numFmtId="0" fontId="0" fillId="0" borderId="0" xfId="0"/>
    <xf numFmtId="0" fontId="2" fillId="0" borderId="0" xfId="6" applyFont="1"/>
    <xf numFmtId="0" fontId="0" fillId="0" borderId="0" xfId="6" applyFont="1"/>
    <xf numFmtId="0" fontId="0" fillId="0" borderId="0" xfId="6" applyFont="1" applyAlignment="1">
      <alignment horizontal="right"/>
    </xf>
    <xf numFmtId="0" fontId="3" fillId="0" borderId="0" xfId="6" applyFont="1"/>
    <xf numFmtId="0" fontId="0" fillId="0" borderId="1" xfId="6" applyFont="1" applyBorder="1"/>
    <xf numFmtId="3" fontId="0" fillId="2" borderId="1" xfId="6" applyNumberFormat="1" applyFont="1" applyFill="1" applyBorder="1"/>
    <xf numFmtId="0" fontId="0" fillId="0" borderId="0" xfId="6" quotePrefix="1" applyFont="1"/>
    <xf numFmtId="4" fontId="0" fillId="2" borderId="1" xfId="6" applyNumberFormat="1" applyFont="1" applyFill="1" applyBorder="1"/>
    <xf numFmtId="4" fontId="0" fillId="0" borderId="0" xfId="6" applyNumberFormat="1" applyFont="1"/>
    <xf numFmtId="0" fontId="0" fillId="3" borderId="2" xfId="6" applyFont="1" applyFill="1" applyBorder="1"/>
    <xf numFmtId="4" fontId="3" fillId="3" borderId="3" xfId="6" applyNumberFormat="1" applyFont="1" applyFill="1" applyBorder="1" applyAlignment="1">
      <alignment horizontal="center"/>
    </xf>
    <xf numFmtId="0" fontId="3" fillId="3" borderId="4" xfId="6" applyFont="1" applyFill="1" applyBorder="1" applyAlignment="1">
      <alignment horizontal="center"/>
    </xf>
    <xf numFmtId="0" fontId="0" fillId="3" borderId="5" xfId="6" applyFont="1" applyFill="1" applyBorder="1"/>
    <xf numFmtId="4" fontId="3" fillId="3" borderId="6" xfId="6" applyNumberFormat="1" applyFont="1" applyFill="1" applyBorder="1" applyAlignment="1">
      <alignment horizontal="center"/>
    </xf>
    <xf numFmtId="0" fontId="3" fillId="3" borderId="8" xfId="6" applyFont="1" applyFill="1" applyBorder="1" applyAlignment="1">
      <alignment horizontal="center"/>
    </xf>
    <xf numFmtId="0" fontId="0" fillId="3" borderId="9" xfId="6" applyFont="1" applyFill="1" applyBorder="1"/>
    <xf numFmtId="4" fontId="0" fillId="3" borderId="10" xfId="6" applyNumberFormat="1" applyFont="1" applyFill="1" applyBorder="1"/>
    <xf numFmtId="0" fontId="0" fillId="3" borderId="0" xfId="6" applyFont="1" applyFill="1"/>
    <xf numFmtId="0" fontId="0" fillId="3" borderId="11" xfId="6" applyFont="1" applyFill="1" applyBorder="1"/>
    <xf numFmtId="0" fontId="0" fillId="3" borderId="9" xfId="6" quotePrefix="1" applyFont="1" applyFill="1" applyBorder="1"/>
    <xf numFmtId="164" fontId="0" fillId="3" borderId="10" xfId="6" applyNumberFormat="1" applyFont="1" applyFill="1" applyBorder="1"/>
    <xf numFmtId="3" fontId="0" fillId="3" borderId="0" xfId="6" applyNumberFormat="1" applyFont="1" applyFill="1"/>
    <xf numFmtId="165" fontId="0" fillId="3" borderId="11" xfId="6" applyNumberFormat="1" applyFont="1" applyFill="1" applyBorder="1"/>
    <xf numFmtId="0" fontId="0" fillId="3" borderId="12" xfId="6" applyFont="1" applyFill="1" applyBorder="1"/>
    <xf numFmtId="165" fontId="0" fillId="3" borderId="13" xfId="6" applyNumberFormat="1" applyFont="1" applyFill="1" applyBorder="1"/>
    <xf numFmtId="3" fontId="0" fillId="3" borderId="14" xfId="6" applyNumberFormat="1" applyFont="1" applyFill="1" applyBorder="1"/>
    <xf numFmtId="165" fontId="0" fillId="3" borderId="15" xfId="6" applyNumberFormat="1" applyFont="1" applyFill="1" applyBorder="1"/>
    <xf numFmtId="4" fontId="0" fillId="3" borderId="0" xfId="6" applyNumberFormat="1" applyFont="1" applyFill="1"/>
    <xf numFmtId="4" fontId="0" fillId="3" borderId="3" xfId="6" applyNumberFormat="1" applyFont="1" applyFill="1" applyBorder="1"/>
    <xf numFmtId="0" fontId="0" fillId="3" borderId="16" xfId="6" applyFont="1" applyFill="1" applyBorder="1"/>
    <xf numFmtId="0" fontId="0" fillId="3" borderId="4" xfId="6" applyFont="1" applyFill="1" applyBorder="1"/>
    <xf numFmtId="0" fontId="3" fillId="3" borderId="9" xfId="6" applyFont="1" applyFill="1" applyBorder="1"/>
    <xf numFmtId="4" fontId="3" fillId="3" borderId="10" xfId="6" applyNumberFormat="1" applyFont="1" applyFill="1" applyBorder="1"/>
    <xf numFmtId="0" fontId="3" fillId="3" borderId="0" xfId="6" applyFont="1" applyFill="1"/>
    <xf numFmtId="165" fontId="3" fillId="3" borderId="11" xfId="6" applyNumberFormat="1" applyFont="1" applyFill="1" applyBorder="1"/>
    <xf numFmtId="0" fontId="3" fillId="3" borderId="5" xfId="6" applyFont="1" applyFill="1" applyBorder="1"/>
    <xf numFmtId="4" fontId="0" fillId="3" borderId="6" xfId="6" applyNumberFormat="1" applyFont="1" applyFill="1" applyBorder="1"/>
    <xf numFmtId="0" fontId="0" fillId="3" borderId="7" xfId="6" applyFont="1" applyFill="1" applyBorder="1"/>
    <xf numFmtId="0" fontId="0" fillId="3" borderId="8" xfId="6" applyFont="1" applyFill="1" applyBorder="1"/>
    <xf numFmtId="3" fontId="0" fillId="2" borderId="27" xfId="6" applyNumberFormat="1" applyFont="1" applyFill="1" applyBorder="1"/>
    <xf numFmtId="0" fontId="3" fillId="0" borderId="9" xfId="6" applyFont="1" applyBorder="1" applyAlignment="1">
      <alignment horizontal="center"/>
    </xf>
    <xf numFmtId="0" fontId="0" fillId="0" borderId="9" xfId="6" applyFont="1" applyBorder="1"/>
    <xf numFmtId="165" fontId="0" fillId="0" borderId="9" xfId="6" applyNumberFormat="1" applyFont="1" applyBorder="1"/>
    <xf numFmtId="165" fontId="3" fillId="0" borderId="9" xfId="6" applyNumberFormat="1" applyFont="1" applyBorder="1"/>
    <xf numFmtId="0" fontId="3" fillId="3" borderId="29" xfId="6" applyFont="1" applyFill="1" applyBorder="1" applyAlignment="1">
      <alignment horizontal="center"/>
    </xf>
    <xf numFmtId="0" fontId="0" fillId="0" borderId="0" xfId="6" applyFont="1" applyAlignment="1">
      <alignment horizontal="left"/>
    </xf>
    <xf numFmtId="4" fontId="3" fillId="3" borderId="10" xfId="6" applyNumberFormat="1" applyFont="1" applyFill="1" applyBorder="1" applyAlignment="1">
      <alignment horizontal="center"/>
    </xf>
    <xf numFmtId="0" fontId="0" fillId="3" borderId="0" xfId="6" applyFont="1" applyFill="1" applyAlignment="1">
      <alignment horizontal="center"/>
    </xf>
    <xf numFmtId="0" fontId="3" fillId="3" borderId="11" xfId="6" applyFont="1" applyFill="1" applyBorder="1" applyAlignment="1">
      <alignment horizontal="center"/>
    </xf>
    <xf numFmtId="0" fontId="0" fillId="0" borderId="0" xfId="6" applyFont="1" applyAlignment="1">
      <alignment horizontal="left" wrapText="1"/>
    </xf>
    <xf numFmtId="164" fontId="0" fillId="3" borderId="13" xfId="6" applyNumberFormat="1" applyFont="1" applyFill="1" applyBorder="1"/>
    <xf numFmtId="4" fontId="0" fillId="3" borderId="14" xfId="6" applyNumberFormat="1" applyFont="1" applyFill="1" applyBorder="1"/>
    <xf numFmtId="164" fontId="0" fillId="0" borderId="0" xfId="6" applyNumberFormat="1" applyFont="1"/>
    <xf numFmtId="0" fontId="3" fillId="3" borderId="17" xfId="6" applyFont="1" applyFill="1" applyBorder="1" applyAlignment="1">
      <alignment horizontal="center"/>
    </xf>
    <xf numFmtId="0" fontId="6" fillId="0" borderId="0" xfId="6" applyFont="1"/>
    <xf numFmtId="0" fontId="7" fillId="0" borderId="0" xfId="6" applyFont="1"/>
    <xf numFmtId="0" fontId="0" fillId="4" borderId="18" xfId="6" applyFont="1" applyFill="1" applyBorder="1"/>
    <xf numFmtId="0" fontId="0" fillId="4" borderId="9" xfId="6" quotePrefix="1" applyFont="1" applyFill="1" applyBorder="1" applyAlignment="1">
      <alignment horizontal="left"/>
    </xf>
    <xf numFmtId="0" fontId="0" fillId="4" borderId="0" xfId="6" quotePrefix="1" applyFont="1" applyFill="1" applyAlignment="1">
      <alignment horizontal="left"/>
    </xf>
    <xf numFmtId="0" fontId="0" fillId="4" borderId="26" xfId="6" quotePrefix="1" applyFont="1" applyFill="1" applyBorder="1" applyAlignment="1">
      <alignment horizontal="left"/>
    </xf>
    <xf numFmtId="166" fontId="0" fillId="4" borderId="11" xfId="6" applyNumberFormat="1" applyFont="1" applyFill="1" applyBorder="1"/>
    <xf numFmtId="0" fontId="0" fillId="4" borderId="11" xfId="6" applyFont="1" applyFill="1" applyBorder="1"/>
    <xf numFmtId="164" fontId="0" fillId="4" borderId="11" xfId="6" applyNumberFormat="1" applyFont="1" applyFill="1" applyBorder="1"/>
    <xf numFmtId="0" fontId="0" fillId="4" borderId="9" xfId="6" quotePrefix="1" applyFont="1" applyFill="1" applyBorder="1" applyAlignment="1">
      <alignment horizontal="left" wrapText="1"/>
    </xf>
    <xf numFmtId="0" fontId="0" fillId="4" borderId="0" xfId="6" quotePrefix="1" applyFont="1" applyFill="1" applyAlignment="1">
      <alignment horizontal="left" wrapText="1"/>
    </xf>
    <xf numFmtId="0" fontId="0" fillId="4" borderId="26" xfId="6" quotePrefix="1" applyFont="1" applyFill="1" applyBorder="1" applyAlignment="1">
      <alignment horizontal="left" wrapText="1"/>
    </xf>
    <xf numFmtId="0" fontId="0" fillId="4" borderId="9" xfId="6" quotePrefix="1" applyFont="1" applyFill="1" applyBorder="1"/>
    <xf numFmtId="167" fontId="0" fillId="4" borderId="0" xfId="6" applyNumberFormat="1" applyFont="1" applyFill="1"/>
    <xf numFmtId="0" fontId="0" fillId="4" borderId="5" xfId="6" quotePrefix="1" applyFont="1" applyFill="1" applyBorder="1" applyAlignment="1">
      <alignment horizontal="left" wrapText="1"/>
    </xf>
    <xf numFmtId="0" fontId="0" fillId="4" borderId="7" xfId="6" quotePrefix="1" applyFont="1" applyFill="1" applyBorder="1" applyAlignment="1">
      <alignment horizontal="left" wrapText="1"/>
    </xf>
    <xf numFmtId="0" fontId="0" fillId="4" borderId="28" xfId="6" quotePrefix="1" applyFont="1" applyFill="1" applyBorder="1" applyAlignment="1">
      <alignment horizontal="left" wrapText="1"/>
    </xf>
    <xf numFmtId="164" fontId="0" fillId="4" borderId="8" xfId="6" applyNumberFormat="1" applyFont="1" applyFill="1" applyBorder="1"/>
    <xf numFmtId="165" fontId="0" fillId="3" borderId="10" xfId="6" applyNumberFormat="1" applyFont="1" applyFill="1" applyBorder="1"/>
    <xf numFmtId="0" fontId="5" fillId="0" borderId="0" xfId="6" applyFont="1"/>
    <xf numFmtId="164" fontId="5" fillId="4" borderId="19" xfId="6" applyNumberFormat="1" applyFont="1" applyFill="1" applyBorder="1"/>
    <xf numFmtId="3" fontId="0" fillId="0" borderId="0" xfId="6" applyNumberFormat="1" applyFont="1"/>
    <xf numFmtId="3" fontId="0" fillId="2" borderId="1" xfId="6" applyNumberFormat="1" applyFont="1" applyFill="1" applyBorder="1" applyAlignment="1">
      <alignment vertical="center"/>
    </xf>
    <xf numFmtId="0" fontId="0" fillId="0" borderId="0" xfId="6" quotePrefix="1" applyFont="1" applyAlignment="1">
      <alignment vertical="center"/>
    </xf>
    <xf numFmtId="0" fontId="3" fillId="3" borderId="0" xfId="6" applyFont="1" applyFill="1" applyAlignment="1">
      <alignment horizontal="center"/>
    </xf>
    <xf numFmtId="0" fontId="8" fillId="3" borderId="9" xfId="6" applyFont="1" applyFill="1" applyBorder="1"/>
    <xf numFmtId="167" fontId="0" fillId="5" borderId="11" xfId="6" applyNumberFormat="1" applyFont="1" applyFill="1" applyBorder="1"/>
    <xf numFmtId="0" fontId="0" fillId="0" borderId="0" xfId="6" quotePrefix="1" applyFont="1" applyAlignment="1">
      <alignment horizontal="left"/>
    </xf>
    <xf numFmtId="0" fontId="0" fillId="4" borderId="9" xfId="6" applyFont="1" applyFill="1" applyBorder="1" applyAlignment="1">
      <alignment horizontal="left"/>
    </xf>
    <xf numFmtId="0" fontId="0" fillId="4" borderId="0" xfId="6" applyFont="1" applyFill="1" applyAlignment="1">
      <alignment horizontal="left"/>
    </xf>
    <xf numFmtId="0" fontId="0" fillId="4" borderId="26" xfId="6" applyFont="1" applyFill="1" applyBorder="1" applyAlignment="1">
      <alignment horizontal="left"/>
    </xf>
    <xf numFmtId="0" fontId="0" fillId="4" borderId="9" xfId="6" quotePrefix="1" applyFont="1" applyFill="1" applyBorder="1" applyAlignment="1">
      <alignment horizontal="left"/>
    </xf>
    <xf numFmtId="0" fontId="0" fillId="4" borderId="0" xfId="6" quotePrefix="1" applyFont="1" applyFill="1" applyAlignment="1">
      <alignment horizontal="left"/>
    </xf>
    <xf numFmtId="0" fontId="0" fillId="4" borderId="26" xfId="6" quotePrefix="1" applyFont="1" applyFill="1" applyBorder="1" applyAlignment="1">
      <alignment horizontal="left"/>
    </xf>
    <xf numFmtId="0" fontId="0" fillId="0" borderId="0" xfId="6" quotePrefix="1" applyFont="1" applyAlignment="1">
      <alignment horizontal="left" wrapText="1"/>
    </xf>
    <xf numFmtId="0" fontId="0" fillId="4" borderId="9" xfId="6" quotePrefix="1" applyFont="1" applyFill="1" applyBorder="1" applyAlignment="1">
      <alignment horizontal="left" wrapText="1"/>
    </xf>
    <xf numFmtId="0" fontId="0" fillId="4" borderId="0" xfId="6" quotePrefix="1" applyFont="1" applyFill="1" applyAlignment="1">
      <alignment horizontal="left" wrapText="1"/>
    </xf>
    <xf numFmtId="0" fontId="0" fillId="4" borderId="26" xfId="6" quotePrefix="1" applyFont="1" applyFill="1" applyBorder="1" applyAlignment="1">
      <alignment horizontal="left" wrapText="1"/>
    </xf>
    <xf numFmtId="0" fontId="2" fillId="0" borderId="0" xfId="6" applyFont="1" applyAlignment="1">
      <alignment horizontal="center"/>
    </xf>
    <xf numFmtId="0" fontId="0" fillId="0" borderId="0" xfId="6" applyFont="1" applyAlignment="1">
      <alignment horizontal="left"/>
    </xf>
    <xf numFmtId="0" fontId="3" fillId="0" borderId="0" xfId="6" applyFont="1" applyAlignment="1">
      <alignment horizontal="left"/>
    </xf>
    <xf numFmtId="0" fontId="0" fillId="0" borderId="1" xfId="6" applyFont="1" applyBorder="1" applyAlignment="1">
      <alignment horizontal="left"/>
    </xf>
    <xf numFmtId="0" fontId="0" fillId="0" borderId="0" xfId="6" applyFont="1" applyAlignment="1">
      <alignment horizontal="left" wrapText="1"/>
    </xf>
    <xf numFmtId="0" fontId="3" fillId="0" borderId="7" xfId="6" applyFont="1" applyBorder="1" applyAlignment="1">
      <alignment horizontal="center"/>
    </xf>
    <xf numFmtId="0" fontId="0" fillId="0" borderId="1" xfId="6" applyFont="1" applyBorder="1" applyAlignment="1">
      <alignment horizontal="left" vertical="center" wrapText="1"/>
    </xf>
    <xf numFmtId="0" fontId="0" fillId="0" borderId="21" xfId="6" applyFont="1" applyBorder="1" applyAlignment="1">
      <alignment horizontal="left" vertical="center" wrapText="1"/>
    </xf>
    <xf numFmtId="0" fontId="5" fillId="0" borderId="0" xfId="6" applyFont="1" applyAlignment="1">
      <alignment horizontal="left" vertical="center" wrapText="1"/>
    </xf>
    <xf numFmtId="0" fontId="0" fillId="4" borderId="9" xfId="6" quotePrefix="1" applyFont="1" applyFill="1" applyBorder="1" applyAlignment="1">
      <alignment horizontal="center"/>
    </xf>
    <xf numFmtId="0" fontId="0" fillId="4" borderId="0" xfId="6" quotePrefix="1" applyFont="1" applyFill="1" applyAlignment="1">
      <alignment horizontal="center"/>
    </xf>
    <xf numFmtId="0" fontId="0" fillId="4" borderId="26" xfId="6" quotePrefix="1" applyFont="1" applyFill="1" applyBorder="1" applyAlignment="1">
      <alignment horizontal="center"/>
    </xf>
    <xf numFmtId="0" fontId="3" fillId="4" borderId="23" xfId="6" applyFont="1" applyFill="1" applyBorder="1" applyAlignment="1">
      <alignment horizontal="left"/>
    </xf>
    <xf numFmtId="0" fontId="3" fillId="4" borderId="20" xfId="6" applyFont="1" applyFill="1" applyBorder="1" applyAlignment="1">
      <alignment horizontal="left"/>
    </xf>
    <xf numFmtId="0" fontId="0" fillId="4" borderId="22" xfId="6" quotePrefix="1" applyFont="1" applyFill="1" applyBorder="1" applyAlignment="1">
      <alignment horizontal="left"/>
    </xf>
    <xf numFmtId="0" fontId="0" fillId="4" borderId="24" xfId="6" quotePrefix="1" applyFont="1" applyFill="1" applyBorder="1" applyAlignment="1">
      <alignment horizontal="left"/>
    </xf>
    <xf numFmtId="0" fontId="0" fillId="4" borderId="25" xfId="6" quotePrefix="1" applyFont="1" applyFill="1" applyBorder="1" applyAlignment="1">
      <alignment horizontal="left"/>
    </xf>
    <xf numFmtId="0" fontId="0" fillId="0" borderId="21" xfId="6" applyFont="1" applyBorder="1" applyAlignment="1">
      <alignment horizontal="left"/>
    </xf>
  </cellXfs>
  <cellStyles count="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6" xr:uid="{00000000-0005-0000-0000-000004000000}"/>
    <cellStyle name="Percent" xfId="1" xr:uid="{00000000-0005-0000-0000-000005000000}"/>
    <cellStyle name="Standa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zoomScale="120" zoomScaleNormal="120" workbookViewId="0">
      <selection sqref="A1:G1"/>
    </sheetView>
  </sheetViews>
  <sheetFormatPr defaultColWidth="9.109375" defaultRowHeight="14.4" x14ac:dyDescent="0.3"/>
  <cols>
    <col min="1" max="1" width="3.109375" style="2" customWidth="1"/>
    <col min="2" max="2" width="68.6640625" style="2" customWidth="1"/>
    <col min="3" max="6" width="15.6640625" style="2" customWidth="1"/>
    <col min="7" max="7" width="15.21875" style="2" customWidth="1"/>
    <col min="8" max="8" width="9.109375" style="2"/>
    <col min="9" max="9" width="12.77734375" style="2" customWidth="1"/>
    <col min="10" max="10" width="17.21875" style="2" customWidth="1"/>
    <col min="11" max="13" width="9.109375" style="2"/>
    <col min="14" max="14" width="13.44140625" style="2" customWidth="1"/>
    <col min="15" max="16384" width="9.109375" style="2"/>
  </cols>
  <sheetData>
    <row r="1" spans="1:7" s="1" customFormat="1" ht="21" x14ac:dyDescent="0.4">
      <c r="A1" s="93" t="s">
        <v>37</v>
      </c>
      <c r="B1" s="93"/>
      <c r="C1" s="93"/>
      <c r="D1" s="93"/>
      <c r="E1" s="93"/>
      <c r="F1" s="93"/>
      <c r="G1" s="93"/>
    </row>
    <row r="3" spans="1:7" x14ac:dyDescent="0.3">
      <c r="B3" s="2" t="s">
        <v>0</v>
      </c>
      <c r="C3" s="2">
        <v>2026</v>
      </c>
    </row>
    <row r="4" spans="1:7" x14ac:dyDescent="0.3">
      <c r="B4" s="2" t="s">
        <v>26</v>
      </c>
      <c r="C4" s="3" t="s">
        <v>71</v>
      </c>
    </row>
    <row r="6" spans="1:7" x14ac:dyDescent="0.3">
      <c r="B6" s="94" t="s">
        <v>38</v>
      </c>
      <c r="C6" s="94"/>
      <c r="D6" s="94"/>
      <c r="E6" s="94"/>
      <c r="F6" s="94"/>
      <c r="G6" s="94"/>
    </row>
    <row r="7" spans="1:7" x14ac:dyDescent="0.3">
      <c r="B7" s="94" t="s">
        <v>39</v>
      </c>
      <c r="C7" s="94"/>
      <c r="D7" s="94"/>
      <c r="E7" s="94"/>
      <c r="F7" s="94"/>
      <c r="G7" s="94"/>
    </row>
    <row r="8" spans="1:7" x14ac:dyDescent="0.3">
      <c r="B8" s="94" t="s">
        <v>40</v>
      </c>
      <c r="C8" s="94"/>
      <c r="D8" s="94"/>
      <c r="E8" s="94"/>
      <c r="F8" s="94"/>
      <c r="G8" s="94"/>
    </row>
    <row r="9" spans="1:7" x14ac:dyDescent="0.3">
      <c r="B9" s="46"/>
      <c r="C9" s="46"/>
      <c r="D9" s="46"/>
      <c r="E9" s="46"/>
      <c r="F9" s="46"/>
      <c r="G9" s="46"/>
    </row>
    <row r="10" spans="1:7" ht="42" customHeight="1" x14ac:dyDescent="0.3">
      <c r="B10" s="97" t="s">
        <v>72</v>
      </c>
      <c r="C10" s="97"/>
      <c r="D10" s="97"/>
      <c r="E10" s="97"/>
      <c r="F10" s="97"/>
      <c r="G10" s="97"/>
    </row>
    <row r="11" spans="1:7" ht="14.4" customHeight="1" x14ac:dyDescent="0.3">
      <c r="B11" s="50"/>
      <c r="C11" s="50"/>
      <c r="D11" s="50"/>
      <c r="E11" s="50"/>
      <c r="F11" s="50"/>
      <c r="G11" s="50"/>
    </row>
    <row r="12" spans="1:7" ht="28.8" customHeight="1" x14ac:dyDescent="0.3">
      <c r="B12" s="101" t="s">
        <v>73</v>
      </c>
      <c r="C12" s="101"/>
      <c r="D12" s="101"/>
      <c r="E12" s="101"/>
      <c r="F12" s="101"/>
      <c r="G12" s="101"/>
    </row>
    <row r="13" spans="1:7" ht="14.4" customHeight="1" x14ac:dyDescent="0.3">
      <c r="B13" s="50"/>
      <c r="C13" s="50"/>
      <c r="D13" s="50"/>
      <c r="E13" s="50"/>
      <c r="F13" s="50"/>
      <c r="G13" s="50"/>
    </row>
    <row r="14" spans="1:7" s="4" customFormat="1" x14ac:dyDescent="0.3">
      <c r="B14" s="95" t="s">
        <v>1</v>
      </c>
      <c r="C14" s="95"/>
      <c r="D14" s="95"/>
      <c r="E14" s="95"/>
      <c r="F14" s="95"/>
      <c r="G14" s="95"/>
    </row>
    <row r="15" spans="1:7" x14ac:dyDescent="0.3">
      <c r="B15" s="98" t="s">
        <v>68</v>
      </c>
      <c r="C15" s="98"/>
      <c r="D15" s="98"/>
      <c r="E15" s="98"/>
    </row>
    <row r="16" spans="1:7" ht="15" thickBot="1" x14ac:dyDescent="0.35">
      <c r="B16" s="96" t="s">
        <v>12</v>
      </c>
      <c r="C16" s="96"/>
      <c r="D16" s="96"/>
      <c r="E16" s="40">
        <v>0</v>
      </c>
      <c r="F16" s="7" t="s">
        <v>2</v>
      </c>
    </row>
    <row r="17" spans="2:7" ht="15" thickBot="1" x14ac:dyDescent="0.35">
      <c r="B17" s="96" t="s">
        <v>13</v>
      </c>
      <c r="C17" s="96"/>
      <c r="D17" s="110"/>
      <c r="E17" s="6">
        <v>0</v>
      </c>
      <c r="F17" s="7" t="s">
        <v>2</v>
      </c>
    </row>
    <row r="18" spans="2:7" ht="15" thickBot="1" x14ac:dyDescent="0.35">
      <c r="B18" s="96" t="s">
        <v>14</v>
      </c>
      <c r="C18" s="96"/>
      <c r="D18" s="110"/>
      <c r="E18" s="6">
        <v>0</v>
      </c>
      <c r="F18" s="7" t="s">
        <v>2</v>
      </c>
    </row>
    <row r="19" spans="2:7" ht="15" thickBot="1" x14ac:dyDescent="0.35">
      <c r="B19" s="96" t="s">
        <v>15</v>
      </c>
      <c r="C19" s="96"/>
      <c r="D19" s="96"/>
      <c r="E19" s="6">
        <v>0</v>
      </c>
      <c r="F19" s="7" t="s">
        <v>2</v>
      </c>
    </row>
    <row r="20" spans="2:7" ht="15" thickBot="1" x14ac:dyDescent="0.35">
      <c r="B20" s="96" t="s">
        <v>24</v>
      </c>
      <c r="C20" s="96"/>
      <c r="D20" s="110"/>
      <c r="E20" s="6">
        <v>0</v>
      </c>
      <c r="F20" s="7" t="s">
        <v>7</v>
      </c>
    </row>
    <row r="21" spans="2:7" ht="15" thickBot="1" x14ac:dyDescent="0.35">
      <c r="B21" s="96" t="s">
        <v>25</v>
      </c>
      <c r="C21" s="96"/>
      <c r="D21" s="96"/>
      <c r="E21" s="6">
        <v>0</v>
      </c>
      <c r="F21" s="7" t="s">
        <v>7</v>
      </c>
    </row>
    <row r="22" spans="2:7" ht="15" customHeight="1" thickBot="1" x14ac:dyDescent="0.35">
      <c r="B22" s="46"/>
      <c r="C22" s="46"/>
      <c r="D22" s="46"/>
      <c r="E22" s="76"/>
      <c r="F22" s="7"/>
    </row>
    <row r="23" spans="2:7" ht="30.6" customHeight="1" thickBot="1" x14ac:dyDescent="0.35">
      <c r="B23" s="99" t="s">
        <v>50</v>
      </c>
      <c r="C23" s="99"/>
      <c r="D23" s="100"/>
      <c r="E23" s="77">
        <v>0</v>
      </c>
      <c r="F23" s="78" t="s">
        <v>43</v>
      </c>
    </row>
    <row r="24" spans="2:7" ht="31.2" customHeight="1" thickBot="1" x14ac:dyDescent="0.35">
      <c r="B24" s="99" t="s">
        <v>51</v>
      </c>
      <c r="C24" s="99"/>
      <c r="D24" s="100"/>
      <c r="E24" s="77">
        <v>0</v>
      </c>
      <c r="F24" s="78" t="s">
        <v>43</v>
      </c>
    </row>
    <row r="25" spans="2:7" ht="15" thickBot="1" x14ac:dyDescent="0.35">
      <c r="B25" s="46"/>
      <c r="C25" s="46"/>
      <c r="D25" s="46"/>
      <c r="E25" s="76"/>
      <c r="F25" s="7"/>
    </row>
    <row r="26" spans="2:7" ht="15" thickBot="1" x14ac:dyDescent="0.35">
      <c r="B26" s="5" t="s">
        <v>31</v>
      </c>
      <c r="C26" s="8">
        <v>0</v>
      </c>
      <c r="D26" s="7" t="s">
        <v>44</v>
      </c>
    </row>
    <row r="27" spans="2:7" x14ac:dyDescent="0.3">
      <c r="B27" s="5" t="s">
        <v>32</v>
      </c>
      <c r="C27" s="8">
        <v>0</v>
      </c>
      <c r="D27" s="7" t="s">
        <v>59</v>
      </c>
    </row>
    <row r="28" spans="2:7" x14ac:dyDescent="0.3">
      <c r="C28" s="9"/>
    </row>
    <row r="29" spans="2:7" x14ac:dyDescent="0.3">
      <c r="B29" s="95" t="s">
        <v>76</v>
      </c>
      <c r="C29" s="95"/>
      <c r="D29" s="95"/>
      <c r="E29" s="95"/>
      <c r="F29" s="95"/>
      <c r="G29" s="95"/>
    </row>
    <row r="30" spans="2:7" ht="15" thickBot="1" x14ac:dyDescent="0.35">
      <c r="C30" s="9"/>
    </row>
    <row r="31" spans="2:7" x14ac:dyDescent="0.3">
      <c r="B31" s="10"/>
      <c r="C31" s="11" t="s">
        <v>3</v>
      </c>
      <c r="D31" s="45" t="s">
        <v>4</v>
      </c>
      <c r="E31" s="12" t="s">
        <v>5</v>
      </c>
      <c r="F31" s="41"/>
    </row>
    <row r="32" spans="2:7" ht="15" thickBot="1" x14ac:dyDescent="0.35">
      <c r="B32" s="13"/>
      <c r="C32" s="14" t="s">
        <v>41</v>
      </c>
      <c r="D32" s="54" t="s">
        <v>46</v>
      </c>
      <c r="E32" s="15" t="s">
        <v>42</v>
      </c>
      <c r="F32" s="41"/>
    </row>
    <row r="33" spans="2:6" x14ac:dyDescent="0.3">
      <c r="B33" s="16"/>
      <c r="C33" s="47"/>
      <c r="D33" s="79"/>
      <c r="E33" s="49"/>
      <c r="F33" s="41"/>
    </row>
    <row r="34" spans="2:6" x14ac:dyDescent="0.3">
      <c r="B34" s="80" t="s">
        <v>52</v>
      </c>
      <c r="C34" s="47"/>
      <c r="D34" s="48"/>
      <c r="E34" s="49"/>
      <c r="F34" s="41"/>
    </row>
    <row r="35" spans="2:6" x14ac:dyDescent="0.3">
      <c r="B35" s="20" t="s">
        <v>8</v>
      </c>
      <c r="C35" s="21">
        <f t="shared" ref="C35:C40" si="0">F67</f>
        <v>1794.5676055708898</v>
      </c>
      <c r="D35" s="22">
        <f t="shared" ref="D35:D40" si="1">E16</f>
        <v>0</v>
      </c>
      <c r="E35" s="23">
        <f>D35*C35</f>
        <v>0</v>
      </c>
      <c r="F35" s="42"/>
    </row>
    <row r="36" spans="2:6" x14ac:dyDescent="0.3">
      <c r="B36" s="20" t="s">
        <v>9</v>
      </c>
      <c r="C36" s="21">
        <f t="shared" si="0"/>
        <v>1555.2919248281046</v>
      </c>
      <c r="D36" s="22">
        <f t="shared" si="1"/>
        <v>0</v>
      </c>
      <c r="E36" s="23">
        <f>D36*C36</f>
        <v>0</v>
      </c>
      <c r="F36" s="43"/>
    </row>
    <row r="37" spans="2:6" x14ac:dyDescent="0.3">
      <c r="B37" s="20" t="s">
        <v>10</v>
      </c>
      <c r="C37" s="21">
        <f t="shared" si="0"/>
        <v>1794.5676055708898</v>
      </c>
      <c r="D37" s="22">
        <f t="shared" si="1"/>
        <v>0</v>
      </c>
      <c r="E37" s="23">
        <f>D37*C37</f>
        <v>0</v>
      </c>
      <c r="F37" s="43"/>
    </row>
    <row r="38" spans="2:6" x14ac:dyDescent="0.3">
      <c r="B38" s="20" t="s">
        <v>11</v>
      </c>
      <c r="C38" s="21">
        <f t="shared" si="0"/>
        <v>1555.2919248281046</v>
      </c>
      <c r="D38" s="22">
        <f t="shared" si="1"/>
        <v>0</v>
      </c>
      <c r="E38" s="23">
        <f t="shared" ref="E38:E39" si="2">D38*C38</f>
        <v>0</v>
      </c>
      <c r="F38" s="43"/>
    </row>
    <row r="39" spans="2:6" x14ac:dyDescent="0.3">
      <c r="B39" s="20" t="s">
        <v>29</v>
      </c>
      <c r="C39" s="21">
        <f t="shared" si="0"/>
        <v>1446.9307505951326</v>
      </c>
      <c r="D39" s="22">
        <f t="shared" si="1"/>
        <v>0</v>
      </c>
      <c r="E39" s="23">
        <f t="shared" si="2"/>
        <v>0</v>
      </c>
      <c r="F39" s="43"/>
    </row>
    <row r="40" spans="2:6" x14ac:dyDescent="0.3">
      <c r="B40" s="20" t="s">
        <v>30</v>
      </c>
      <c r="C40" s="21">
        <f t="shared" si="0"/>
        <v>1261.4268082111412</v>
      </c>
      <c r="D40" s="22">
        <f t="shared" si="1"/>
        <v>0</v>
      </c>
      <c r="E40" s="23">
        <f>D40*C40</f>
        <v>0</v>
      </c>
      <c r="F40" s="43"/>
    </row>
    <row r="41" spans="2:6" x14ac:dyDescent="0.3">
      <c r="B41" s="24" t="s">
        <v>53</v>
      </c>
      <c r="C41" s="25"/>
      <c r="D41" s="26">
        <f>SUM(D35:D40)</f>
        <v>0</v>
      </c>
      <c r="E41" s="27">
        <f>SUM(E35:E40)</f>
        <v>0</v>
      </c>
      <c r="F41" s="43"/>
    </row>
    <row r="42" spans="2:6" x14ac:dyDescent="0.3">
      <c r="B42" s="16"/>
      <c r="C42" s="73"/>
      <c r="D42" s="22"/>
      <c r="E42" s="23"/>
      <c r="F42" s="43"/>
    </row>
    <row r="43" spans="2:6" x14ac:dyDescent="0.3">
      <c r="B43" s="80" t="s">
        <v>69</v>
      </c>
      <c r="C43" s="17"/>
      <c r="D43" s="18"/>
      <c r="E43" s="19"/>
      <c r="F43" s="42"/>
    </row>
    <row r="44" spans="2:6" x14ac:dyDescent="0.3">
      <c r="B44" s="20" t="s">
        <v>34</v>
      </c>
      <c r="C44" s="21">
        <f>F74</f>
        <v>126.78717464283289</v>
      </c>
      <c r="D44" s="28">
        <f>C26</f>
        <v>0</v>
      </c>
      <c r="E44" s="23">
        <f>D44*C44</f>
        <v>0</v>
      </c>
      <c r="F44" s="42"/>
    </row>
    <row r="45" spans="2:6" x14ac:dyDescent="0.3">
      <c r="B45" s="20" t="s">
        <v>33</v>
      </c>
      <c r="C45" s="21">
        <f>F75</f>
        <v>142.65929165355141</v>
      </c>
      <c r="D45" s="28">
        <f>C27</f>
        <v>0</v>
      </c>
      <c r="E45" s="23">
        <f>D45*C45</f>
        <v>0</v>
      </c>
      <c r="F45" s="42"/>
    </row>
    <row r="46" spans="2:6" x14ac:dyDescent="0.3">
      <c r="B46" s="24" t="s">
        <v>36</v>
      </c>
      <c r="C46" s="51"/>
      <c r="D46" s="52">
        <f>SUM(D44:D45)</f>
        <v>0</v>
      </c>
      <c r="E46" s="27">
        <f>SUM(E44:E45)</f>
        <v>0</v>
      </c>
      <c r="F46" s="43"/>
    </row>
    <row r="47" spans="2:6" x14ac:dyDescent="0.3">
      <c r="B47" s="16"/>
      <c r="C47" s="21"/>
      <c r="D47" s="28"/>
      <c r="E47" s="23"/>
      <c r="F47" s="43"/>
    </row>
    <row r="48" spans="2:6" x14ac:dyDescent="0.3">
      <c r="B48" s="80" t="s">
        <v>56</v>
      </c>
      <c r="C48" s="21"/>
      <c r="D48" s="28"/>
      <c r="E48" s="23"/>
      <c r="F48" s="43"/>
    </row>
    <row r="49" spans="2:10" x14ac:dyDescent="0.3">
      <c r="B49" s="16" t="s">
        <v>47</v>
      </c>
      <c r="C49" s="21">
        <f>F77</f>
        <v>0.82149486184473675</v>
      </c>
      <c r="D49" s="22">
        <f>E16+E17+E18+E19</f>
        <v>0</v>
      </c>
      <c r="E49" s="23">
        <f>ROUND(D49*C49,2)</f>
        <v>0</v>
      </c>
      <c r="F49" s="43"/>
      <c r="I49" s="53"/>
    </row>
    <row r="50" spans="2:10" x14ac:dyDescent="0.3">
      <c r="B50" s="16" t="s">
        <v>48</v>
      </c>
      <c r="C50" s="21">
        <f>F78</f>
        <v>0.77356480034118114</v>
      </c>
      <c r="D50" s="22">
        <f>E20+E21</f>
        <v>0</v>
      </c>
      <c r="E50" s="23">
        <f>ROUND(D50*C50,2)</f>
        <v>0</v>
      </c>
      <c r="F50" s="43"/>
    </row>
    <row r="51" spans="2:10" x14ac:dyDescent="0.3">
      <c r="B51" s="24" t="s">
        <v>49</v>
      </c>
      <c r="C51" s="51"/>
      <c r="D51" s="26">
        <f>SUM(D49:D50)</f>
        <v>0</v>
      </c>
      <c r="E51" s="27">
        <f>SUM(E49:E50)</f>
        <v>0</v>
      </c>
      <c r="F51" s="43"/>
    </row>
    <row r="52" spans="2:10" x14ac:dyDescent="0.3">
      <c r="B52" s="16"/>
      <c r="C52" s="21"/>
      <c r="D52" s="28"/>
      <c r="E52" s="23"/>
      <c r="F52" s="43"/>
    </row>
    <row r="53" spans="2:10" x14ac:dyDescent="0.3">
      <c r="B53" s="80" t="s">
        <v>57</v>
      </c>
      <c r="C53" s="21"/>
      <c r="D53" s="28"/>
      <c r="E53" s="23"/>
      <c r="F53" s="43"/>
    </row>
    <row r="54" spans="2:10" x14ac:dyDescent="0.3">
      <c r="B54" s="20" t="s">
        <v>58</v>
      </c>
      <c r="C54" s="21">
        <f>F80</f>
        <v>80</v>
      </c>
      <c r="D54" s="22">
        <f>E23</f>
        <v>0</v>
      </c>
      <c r="E54" s="23">
        <f>C54*D54</f>
        <v>0</v>
      </c>
      <c r="F54" s="43"/>
    </row>
    <row r="55" spans="2:10" x14ac:dyDescent="0.3">
      <c r="B55" s="20" t="s">
        <v>54</v>
      </c>
      <c r="C55" s="21">
        <f>F82</f>
        <v>40</v>
      </c>
      <c r="D55" s="22">
        <f>E24</f>
        <v>0</v>
      </c>
      <c r="E55" s="23">
        <f>C55*D55</f>
        <v>0</v>
      </c>
      <c r="F55" s="43"/>
    </row>
    <row r="56" spans="2:10" x14ac:dyDescent="0.3">
      <c r="B56" s="24" t="s">
        <v>55</v>
      </c>
      <c r="C56" s="51"/>
      <c r="D56" s="26">
        <f>SUM(D54:D55)</f>
        <v>0</v>
      </c>
      <c r="E56" s="27">
        <f>SUM(E54:E55)</f>
        <v>0</v>
      </c>
      <c r="F56" s="43"/>
    </row>
    <row r="57" spans="2:10" ht="15" thickBot="1" x14ac:dyDescent="0.35">
      <c r="B57" s="16"/>
      <c r="C57" s="21"/>
      <c r="D57" s="28"/>
      <c r="E57" s="23"/>
      <c r="F57" s="43"/>
    </row>
    <row r="58" spans="2:10" x14ac:dyDescent="0.3">
      <c r="B58" s="10"/>
      <c r="C58" s="29"/>
      <c r="D58" s="30"/>
      <c r="E58" s="31"/>
      <c r="F58" s="42"/>
    </row>
    <row r="59" spans="2:10" s="4" customFormat="1" x14ac:dyDescent="0.3">
      <c r="B59" s="32" t="s">
        <v>6</v>
      </c>
      <c r="C59" s="33"/>
      <c r="D59" s="34"/>
      <c r="E59" s="35">
        <f>E41+E46+E51+E56</f>
        <v>0</v>
      </c>
      <c r="F59" s="44"/>
    </row>
    <row r="60" spans="2:10" ht="15" thickBot="1" x14ac:dyDescent="0.35">
      <c r="B60" s="36"/>
      <c r="C60" s="37"/>
      <c r="D60" s="38"/>
      <c r="E60" s="39"/>
      <c r="F60" s="42"/>
    </row>
    <row r="61" spans="2:10" ht="15" thickBot="1" x14ac:dyDescent="0.35"/>
    <row r="62" spans="2:10" x14ac:dyDescent="0.3">
      <c r="B62" s="105" t="s">
        <v>35</v>
      </c>
      <c r="C62" s="106"/>
      <c r="D62" s="106"/>
      <c r="E62" s="106"/>
      <c r="F62" s="57"/>
      <c r="J62" s="74"/>
    </row>
    <row r="63" spans="2:10" x14ac:dyDescent="0.3">
      <c r="B63" s="107" t="s">
        <v>17</v>
      </c>
      <c r="C63" s="108"/>
      <c r="D63" s="108"/>
      <c r="E63" s="109"/>
      <c r="F63" s="75">
        <v>119.63784037139266</v>
      </c>
      <c r="G63" s="55"/>
      <c r="H63" s="55"/>
      <c r="I63" s="55"/>
      <c r="J63" s="74"/>
    </row>
    <row r="64" spans="2:10" x14ac:dyDescent="0.3">
      <c r="B64" s="58" t="s">
        <v>16</v>
      </c>
      <c r="C64" s="59"/>
      <c r="D64" s="59"/>
      <c r="E64" s="60"/>
      <c r="F64" s="63">
        <v>37.100788476798272</v>
      </c>
      <c r="G64" s="55"/>
      <c r="H64" s="55"/>
      <c r="J64" s="74"/>
    </row>
    <row r="65" spans="2:8" x14ac:dyDescent="0.3">
      <c r="B65" s="102"/>
      <c r="C65" s="103"/>
      <c r="D65" s="103"/>
      <c r="E65" s="104"/>
      <c r="F65" s="61"/>
      <c r="G65" s="55"/>
      <c r="H65" s="55"/>
    </row>
    <row r="66" spans="2:8" x14ac:dyDescent="0.3">
      <c r="B66" s="83" t="s">
        <v>45</v>
      </c>
      <c r="C66" s="84"/>
      <c r="D66" s="84"/>
      <c r="E66" s="85"/>
      <c r="F66" s="62"/>
    </row>
    <row r="67" spans="2:8" x14ac:dyDescent="0.3">
      <c r="B67" s="86" t="s">
        <v>18</v>
      </c>
      <c r="C67" s="87"/>
      <c r="D67" s="87"/>
      <c r="E67" s="88"/>
      <c r="F67" s="63">
        <f>F63*15</f>
        <v>1794.5676055708898</v>
      </c>
    </row>
    <row r="68" spans="2:8" x14ac:dyDescent="0.3">
      <c r="B68" s="86" t="s">
        <v>19</v>
      </c>
      <c r="C68" s="87"/>
      <c r="D68" s="87"/>
      <c r="E68" s="88"/>
      <c r="F68" s="63">
        <f>F63*13</f>
        <v>1555.2919248281046</v>
      </c>
    </row>
    <row r="69" spans="2:8" x14ac:dyDescent="0.3">
      <c r="B69" s="90" t="s">
        <v>20</v>
      </c>
      <c r="C69" s="91"/>
      <c r="D69" s="91"/>
      <c r="E69" s="92"/>
      <c r="F69" s="63">
        <f>F63*15</f>
        <v>1794.5676055708898</v>
      </c>
    </row>
    <row r="70" spans="2:8" x14ac:dyDescent="0.3">
      <c r="B70" s="90" t="s">
        <v>21</v>
      </c>
      <c r="C70" s="91"/>
      <c r="D70" s="91"/>
      <c r="E70" s="92"/>
      <c r="F70" s="63">
        <f>F63*13</f>
        <v>1555.2919248281046</v>
      </c>
    </row>
    <row r="71" spans="2:8" x14ac:dyDescent="0.3">
      <c r="B71" s="90" t="s">
        <v>22</v>
      </c>
      <c r="C71" s="91"/>
      <c r="D71" s="91"/>
      <c r="E71" s="92"/>
      <c r="F71" s="63">
        <f>F64*39</f>
        <v>1446.9307505951326</v>
      </c>
    </row>
    <row r="72" spans="2:8" x14ac:dyDescent="0.3">
      <c r="B72" s="90" t="s">
        <v>23</v>
      </c>
      <c r="C72" s="91"/>
      <c r="D72" s="91"/>
      <c r="E72" s="92"/>
      <c r="F72" s="63">
        <f>F64*34</f>
        <v>1261.4268082111412</v>
      </c>
    </row>
    <row r="73" spans="2:8" x14ac:dyDescent="0.3">
      <c r="B73" s="64"/>
      <c r="C73" s="65"/>
      <c r="D73" s="65"/>
      <c r="E73" s="66"/>
      <c r="F73" s="63"/>
      <c r="G73" s="56"/>
    </row>
    <row r="74" spans="2:8" x14ac:dyDescent="0.3">
      <c r="B74" s="86" t="s">
        <v>62</v>
      </c>
      <c r="C74" s="87"/>
      <c r="D74" s="87"/>
      <c r="E74" s="88"/>
      <c r="F74" s="81">
        <f>80.67*7931000*135.52/(5342667*128)</f>
        <v>126.78717464283289</v>
      </c>
    </row>
    <row r="75" spans="2:8" x14ac:dyDescent="0.3">
      <c r="B75" s="86" t="s">
        <v>63</v>
      </c>
      <c r="C75" s="87"/>
      <c r="D75" s="87"/>
      <c r="E75" s="88"/>
      <c r="F75" s="81">
        <f>104.53*9419000*135.52/(7307000*128)</f>
        <v>142.65929165355141</v>
      </c>
    </row>
    <row r="76" spans="2:8" x14ac:dyDescent="0.3">
      <c r="B76" s="64"/>
      <c r="C76" s="65"/>
      <c r="D76" s="65"/>
      <c r="E76" s="66"/>
      <c r="F76" s="63"/>
    </row>
    <row r="77" spans="2:8" x14ac:dyDescent="0.3">
      <c r="B77" s="67" t="s">
        <v>60</v>
      </c>
      <c r="C77" s="68"/>
      <c r="D77" s="65"/>
      <c r="E77" s="66"/>
      <c r="F77" s="63">
        <f>1.224882506*0.670672377</f>
        <v>0.82149486184473675</v>
      </c>
    </row>
    <row r="78" spans="2:8" x14ac:dyDescent="0.3">
      <c r="B78" s="67" t="s">
        <v>61</v>
      </c>
      <c r="C78" s="68"/>
      <c r="D78" s="65"/>
      <c r="E78" s="66"/>
      <c r="F78" s="63">
        <f>1.15341682*0.670672377</f>
        <v>0.77356480034118114</v>
      </c>
    </row>
    <row r="79" spans="2:8" x14ac:dyDescent="0.3">
      <c r="B79" s="67"/>
      <c r="C79" s="68"/>
      <c r="D79" s="65"/>
      <c r="E79" s="66"/>
      <c r="F79" s="63"/>
    </row>
    <row r="80" spans="2:8" x14ac:dyDescent="0.3">
      <c r="B80" s="67" t="s">
        <v>65</v>
      </c>
      <c r="C80" s="68"/>
      <c r="D80" s="65"/>
      <c r="E80" s="66"/>
      <c r="F80" s="63">
        <v>80</v>
      </c>
    </row>
    <row r="81" spans="2:7" x14ac:dyDescent="0.3">
      <c r="B81" s="67" t="s">
        <v>66</v>
      </c>
      <c r="C81" s="68"/>
      <c r="D81" s="65"/>
      <c r="E81" s="66"/>
      <c r="F81" s="63">
        <f>80*75%</f>
        <v>60</v>
      </c>
    </row>
    <row r="82" spans="2:7" x14ac:dyDescent="0.3">
      <c r="B82" s="67" t="s">
        <v>67</v>
      </c>
      <c r="C82" s="68"/>
      <c r="D82" s="65"/>
      <c r="E82" s="66"/>
      <c r="F82" s="63">
        <f>F80*50%</f>
        <v>40</v>
      </c>
    </row>
    <row r="83" spans="2:7" ht="15" thickBot="1" x14ac:dyDescent="0.35">
      <c r="B83" s="69"/>
      <c r="C83" s="70"/>
      <c r="D83" s="70"/>
      <c r="E83" s="71"/>
      <c r="F83" s="72"/>
    </row>
    <row r="85" spans="2:7" ht="13.95" customHeight="1" x14ac:dyDescent="0.3">
      <c r="B85" s="89" t="s">
        <v>28</v>
      </c>
      <c r="C85" s="89"/>
      <c r="D85" s="89"/>
      <c r="E85" s="89"/>
      <c r="F85" s="89"/>
      <c r="G85" s="89"/>
    </row>
    <row r="86" spans="2:7" hidden="1" x14ac:dyDescent="0.3">
      <c r="B86" s="89"/>
      <c r="C86" s="89"/>
      <c r="D86" s="89"/>
      <c r="E86" s="89"/>
      <c r="F86" s="89"/>
      <c r="G86" s="89"/>
    </row>
    <row r="87" spans="2:7" x14ac:dyDescent="0.3">
      <c r="B87" s="89" t="s">
        <v>27</v>
      </c>
      <c r="C87" s="89"/>
      <c r="D87" s="89"/>
      <c r="E87" s="89"/>
      <c r="F87" s="89"/>
      <c r="G87" s="89"/>
    </row>
    <row r="88" spans="2:7" x14ac:dyDescent="0.3">
      <c r="B88" s="2" t="s">
        <v>70</v>
      </c>
    </row>
    <row r="89" spans="2:7" x14ac:dyDescent="0.3">
      <c r="B89" s="82" t="s">
        <v>74</v>
      </c>
      <c r="C89" s="82"/>
      <c r="D89" s="82"/>
      <c r="E89" s="82"/>
      <c r="F89" s="82"/>
      <c r="G89" s="82"/>
    </row>
    <row r="90" spans="2:7" x14ac:dyDescent="0.3">
      <c r="B90" s="82" t="s">
        <v>75</v>
      </c>
      <c r="C90" s="82"/>
      <c r="D90" s="82"/>
      <c r="E90" s="82"/>
      <c r="F90" s="82"/>
      <c r="G90" s="82"/>
    </row>
    <row r="91" spans="2:7" x14ac:dyDescent="0.3">
      <c r="B91" s="7" t="s">
        <v>64</v>
      </c>
    </row>
  </sheetData>
  <mergeCells count="33">
    <mergeCell ref="B23:D23"/>
    <mergeCell ref="B24:D24"/>
    <mergeCell ref="B12:G12"/>
    <mergeCell ref="B65:E65"/>
    <mergeCell ref="B74:E74"/>
    <mergeCell ref="B68:E68"/>
    <mergeCell ref="B29:G29"/>
    <mergeCell ref="B62:E62"/>
    <mergeCell ref="B63:E63"/>
    <mergeCell ref="B21:D21"/>
    <mergeCell ref="B17:D17"/>
    <mergeCell ref="B18:D18"/>
    <mergeCell ref="B19:D19"/>
    <mergeCell ref="B20:D20"/>
    <mergeCell ref="A1:G1"/>
    <mergeCell ref="B6:G6"/>
    <mergeCell ref="B7:G7"/>
    <mergeCell ref="B14:G14"/>
    <mergeCell ref="B16:D16"/>
    <mergeCell ref="B8:G8"/>
    <mergeCell ref="B10:G10"/>
    <mergeCell ref="B15:E15"/>
    <mergeCell ref="B90:G90"/>
    <mergeCell ref="B89:G89"/>
    <mergeCell ref="B66:E66"/>
    <mergeCell ref="B67:E67"/>
    <mergeCell ref="B85:G86"/>
    <mergeCell ref="B69:E69"/>
    <mergeCell ref="B70:E70"/>
    <mergeCell ref="B71:E71"/>
    <mergeCell ref="B72:E72"/>
    <mergeCell ref="B87:G87"/>
    <mergeCell ref="B75:E75"/>
  </mergeCells>
  <pageMargins left="0.70866141732283472" right="0.70866141732283472" top="0.74803149606299213" bottom="0.74803149606299213" header="0.31496062992125984" footer="0.31496062992125984"/>
  <pageSetup paperSize="9" scale="87" fitToHeight="0" orientation="landscape" r:id="rId1"/>
  <headerFooter>
    <oddFooter>&amp;CPagina &amp;P van &amp;N</oddFooter>
  </headerFooter>
  <rowBreaks count="2" manualBreakCount="2">
    <brk id="28" max="16383" man="1"/>
    <brk id="61" max="16383"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B90A14FA855846A38B52082D061DCC" ma:contentTypeVersion="14" ma:contentTypeDescription="Create a new document." ma:contentTypeScope="" ma:versionID="c62fd0f390604eb37ea4d06916d5cc2b">
  <xsd:schema xmlns:xsd="http://www.w3.org/2001/XMLSchema" xmlns:xs="http://www.w3.org/2001/XMLSchema" xmlns:p="http://schemas.microsoft.com/office/2006/metadata/properties" xmlns:ns2="477b5d69-0e95-4306-81c7-b039de8fa76e" xmlns:ns3="1553cb72-c4cf-4dad-9a04-fa8d55d70629" xmlns:ns4="9043eea9-c6a2-41bd-a216-33d45f9f09e1" targetNamespace="http://schemas.microsoft.com/office/2006/metadata/properties" ma:root="true" ma:fieldsID="a765cb4a5774739d676777d09450f616" ns2:_="" ns3:_="" ns4:_="">
    <xsd:import namespace="477b5d69-0e95-4306-81c7-b039de8fa76e"/>
    <xsd:import namespace="1553cb72-c4cf-4dad-9a04-fa8d55d70629"/>
    <xsd:import namespace="9043eea9-c6a2-41bd-a216-33d45f9f09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b5d69-0e95-4306-81c7-b039de8fa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7b5d69-0e95-4306-81c7-b039de8fa76e">
      <Terms xmlns="http://schemas.microsoft.com/office/infopath/2007/PartnerControls"/>
    </lcf76f155ced4ddcb4097134ff3c332f>
    <TaxCatchAll xmlns="9043eea9-c6a2-41bd-a216-33d45f9f09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A0AA5B-E41A-4878-A1CC-6152C8D63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7b5d69-0e95-4306-81c7-b039de8fa76e"/>
    <ds:schemaRef ds:uri="1553cb72-c4cf-4dad-9a04-fa8d55d70629"/>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E92A47-9E6E-403E-AADC-376CED963FD5}">
  <ds:schemaRefs>
    <ds:schemaRef ds:uri="http://schemas.microsoft.com/office/2006/metadata/properties"/>
    <ds:schemaRef ds:uri="http://schemas.microsoft.com/office/infopath/2007/PartnerControls"/>
    <ds:schemaRef ds:uri="477b5d69-0e95-4306-81c7-b039de8fa76e"/>
    <ds:schemaRef ds:uri="9043eea9-c6a2-41bd-a216-33d45f9f09e1"/>
  </ds:schemaRefs>
</ds:datastoreItem>
</file>

<file path=customXml/itemProps3.xml><?xml version="1.0" encoding="utf-8"?>
<ds:datastoreItem xmlns:ds="http://schemas.openxmlformats.org/officeDocument/2006/customXml" ds:itemID="{2DCA1413-1C8E-4D76-B799-64878471FD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rekenmoduel Buo</vt:lpstr>
      <vt:lpstr>'rekenmoduel Buo'!Afdruktitels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Rekenmodule_BaO_2018.xlsx</dc:title>
  <dc:subject/>
  <dc:creator>Vermeersch Trui</dc:creator>
  <cp:keywords/>
  <dc:description/>
  <cp:lastModifiedBy>Trui Vermeersch</cp:lastModifiedBy>
  <cp:lastPrinted>2025-11-03T13:56:04Z</cp:lastPrinted>
  <dcterms:created xsi:type="dcterms:W3CDTF">2016-11-14T15:49:37Z</dcterms:created>
  <dcterms:modified xsi:type="dcterms:W3CDTF">2025-11-04T09:53:38Z</dcterms:modified>
  <cp:category>Documentatie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Bes</vt:lpwstr>
  </property>
  <property fmtid="{D5CDD505-2E9C-101B-9397-08002B2CF9AE}" pid="3" name="Korte inhoud">
    <vt:lpwstr>Dit rekenblad kan je helpen om de begroting te maken van de werkingsmiddelen die een basisschool gewoon onderwijs kan verwachten voor het jaar 2017.</vt:lpwstr>
  </property>
  <property fmtid="{D5CDD505-2E9C-101B-9397-08002B2CF9AE}" pid="4" name="Referentienummer">
    <vt:lpwstr>Bes-20161116-2</vt:lpwstr>
  </property>
  <property fmtid="{D5CDD505-2E9C-101B-9397-08002B2CF9AE}" pid="5" name="ContentTypeId">
    <vt:lpwstr>0x01010023B90A14FA855846A38B52082D061DCC</vt:lpwstr>
  </property>
  <property fmtid="{D5CDD505-2E9C-101B-9397-08002B2CF9AE}" pid="6" name="MediaServiceImageTags">
    <vt:lpwstr/>
  </property>
</Properties>
</file>