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uimard.sharepoint.com/sites/BES/FINANCIEEL/Begroting/Rekenmodule WT/Gewoon basisonderwijs/"/>
    </mc:Choice>
  </mc:AlternateContent>
  <xr:revisionPtr revIDLastSave="0" documentId="8_{B01E41B0-3298-4012-8E96-83003074A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enmodule BaO" sheetId="1" r:id="rId1"/>
  </sheets>
  <definedNames>
    <definedName name="_xlnm.Print_Titles" localSheetId="0">'rekenmodule BaO'!$1:$1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  <c r="E43" i="1"/>
  <c r="C67" i="1"/>
  <c r="E46" i="1"/>
  <c r="E45" i="1"/>
  <c r="E44" i="1"/>
  <c r="C73" i="1" l="1"/>
  <c r="C69" i="1" l="1"/>
  <c r="D40" i="1" l="1"/>
  <c r="F39" i="1"/>
  <c r="D39" i="1"/>
  <c r="C39" i="1"/>
  <c r="D53" i="1" l="1"/>
  <c r="D51" i="1"/>
  <c r="D46" i="1"/>
  <c r="D45" i="1"/>
  <c r="D44" i="1"/>
  <c r="D43" i="1"/>
  <c r="D38" i="1"/>
  <c r="D37" i="1"/>
  <c r="C76" i="1"/>
  <c r="C53" i="1" l="1"/>
  <c r="F53" i="1" s="1"/>
  <c r="C37" i="1" l="1"/>
  <c r="C49" i="1" l="1"/>
  <c r="C51" i="1"/>
  <c r="F51" i="1" s="1"/>
  <c r="C46" i="1"/>
  <c r="C45" i="1"/>
  <c r="C44" i="1"/>
  <c r="C43" i="1"/>
  <c r="D47" i="1" l="1"/>
  <c r="C38" i="1"/>
  <c r="F38" i="1" s="1"/>
  <c r="F37" i="1"/>
  <c r="F40" i="1" s="1"/>
  <c r="F46" i="1" l="1"/>
  <c r="F45" i="1"/>
  <c r="F44" i="1"/>
  <c r="D49" i="1"/>
  <c r="F49" i="1" s="1"/>
  <c r="E47" i="1" l="1"/>
  <c r="F47" i="1"/>
  <c r="F56" i="1" s="1"/>
</calcChain>
</file>

<file path=xl/sharedStrings.xml><?xml version="1.0" encoding="utf-8"?>
<sst xmlns="http://schemas.openxmlformats.org/spreadsheetml/2006/main" count="82" uniqueCount="78">
  <si>
    <t>Begrotingsjaar:</t>
  </si>
  <si>
    <t>Schooljaar:</t>
  </si>
  <si>
    <t>vorige schooljaar.</t>
  </si>
  <si>
    <t>Invultabellen:</t>
  </si>
  <si>
    <t>Aantal kleuters op de teldag:</t>
  </si>
  <si>
    <t>(1)</t>
  </si>
  <si>
    <t>Aantal leerlingen op de teldag:</t>
  </si>
  <si>
    <t>(2)</t>
  </si>
  <si>
    <t>dat niveau, geen middelen op basis van leerlingenkenmerken.</t>
  </si>
  <si>
    <t>Aantal leerlingen met kenmerk 'thuistaal':</t>
  </si>
  <si>
    <t>Aantal leerlingen met kenmerk 'opleidingsniveau moeder':</t>
  </si>
  <si>
    <t>Aantal leerlingen met kenmerk 'woonplaats':</t>
  </si>
  <si>
    <t>Aantal anderstalige nieuwkomers x aantal maanden OKAN:</t>
  </si>
  <si>
    <t>Aantal organieke betrekkingen in voltijdse equivalenten:</t>
  </si>
  <si>
    <t>bedrag per</t>
  </si>
  <si>
    <t>raming</t>
  </si>
  <si>
    <t>afgetopt</t>
  </si>
  <si>
    <t>- kleuters</t>
  </si>
  <si>
    <t>- lager onderwijs</t>
  </si>
  <si>
    <t>Thuistaal</t>
  </si>
  <si>
    <t>Opleidingsniveau moeder</t>
  </si>
  <si>
    <t>Woonplaats</t>
  </si>
  <si>
    <t>ICT-middelen</t>
  </si>
  <si>
    <t>Nascholing</t>
  </si>
  <si>
    <t>TOTAAL</t>
  </si>
  <si>
    <t>Geldwaarde per punt:</t>
  </si>
  <si>
    <t>Geldwaarde per leerlingenkermerk:</t>
  </si>
  <si>
    <t>thuistaal van de leerling</t>
  </si>
  <si>
    <t>opleidingsniveau moeder</t>
  </si>
  <si>
    <t>woonplaats van de leerling</t>
  </si>
  <si>
    <t>aantal punten</t>
  </si>
  <si>
    <t>wegingscoëfficiënt</t>
  </si>
  <si>
    <t>- lagere school</t>
  </si>
  <si>
    <t>toepassing voor scholen in programmatie en voor scholen in herstructurering.</t>
  </si>
  <si>
    <t>Anderstalige nieuwkomers</t>
  </si>
  <si>
    <t>nieuwkomer in de periode waarin de school het onthaaljaar organiseert (zie: art. 67, § 2 decreet basisonderwijs van 25 februari 1997 en punt 3.5</t>
  </si>
  <si>
    <t xml:space="preserve">van de omzendbrief BaO/2006/03 Onthaalonderwijs voor anderstalige nieuwkomers). Vermenigvuldig het aantal anderstalige nieuwkomers met </t>
  </si>
  <si>
    <t>het aantal maand dat het onthaaljaar wordt ingericht.</t>
  </si>
  <si>
    <t>Brongegevens:</t>
  </si>
  <si>
    <t>(5)</t>
  </si>
  <si>
    <t>Schooltoeslag</t>
  </si>
  <si>
    <t>Aantal leerlingen met kenmerk 'schooltoeslag':</t>
  </si>
  <si>
    <t>toegekend. Ze moet niet worden aangevraagd.</t>
  </si>
  <si>
    <t>Tussentotaal subsidiëring op basis van schoolkenmerken</t>
  </si>
  <si>
    <t>Subsidiëring op basis van leerlingenkenmerken:</t>
  </si>
  <si>
    <t>Tussentotaal subsidiëring op basis van leerlingenkenmerken</t>
  </si>
  <si>
    <t>af. De aftopping gebeurt op het niveau van het procentueel aandeel van het aantal leerlingen met leerlingenkenmerken in uw school.</t>
  </si>
  <si>
    <t>Indien dit procentueel aandeel groter is dan het Vlaams gemiddelde + 2 x de standaardafwijking, dan krijgt u voor de leerlingen boven</t>
  </si>
  <si>
    <t>schooltoeslag</t>
  </si>
  <si>
    <t>Rekenmodule raming werkingsbudget gewoon BaO ter voorbereiding van de begroting</t>
  </si>
  <si>
    <t>Dit rekenblad raamt het werkingsbudget van het gewoon basisonderwijs op basis van de waarde van de toekenningsparameters van het</t>
  </si>
  <si>
    <t>Indien je school relatief veel leerlingen met leerlingenkenmerken telt, dan topt de overheid het aantal waarvoor u extra middelen ontvangt,</t>
  </si>
  <si>
    <t>Aantal leerlingen dat op basis van een leerlingenkenmerk in aanmerking komt voor bijkomend werkingsbudget:</t>
  </si>
  <si>
    <t>Subsidiëring op basis van de schoolkenmerken:</t>
  </si>
  <si>
    <t>leerling/vte</t>
  </si>
  <si>
    <t>aantal leerlingen of vte</t>
  </si>
  <si>
    <t>werkingsbudget</t>
  </si>
  <si>
    <t>totaal</t>
  </si>
  <si>
    <t>2025-2026</t>
  </si>
  <si>
    <t>Aantal inschrijvingen taalafd.Nederlands-Vlaamse Gebarentaal:</t>
  </si>
  <si>
    <t>(3)</t>
  </si>
  <si>
    <t>Voor sommige leerlingen ontvang je een extra geldwaarde op basis van leerlingenkenmerken (4).</t>
  </si>
  <si>
    <t>(6)</t>
  </si>
  <si>
    <t>Nascholingsmiddelen per organieke betrekking (7):</t>
  </si>
  <si>
    <t>ICT-middelen (8):</t>
  </si>
  <si>
    <t>Schoolkenmerken: geldwaarde per leerling (9):</t>
  </si>
  <si>
    <t>(4) Art. 83 decreet basisonderwijs van 25 februari 1997.</t>
  </si>
  <si>
    <t>(5) De selectieve participatietoeslag is de opvolger van de schooltoelage. De selectieve participatietoeslag (synoniem: schooltoeslag) wordt automatisch</t>
  </si>
  <si>
    <t xml:space="preserve">(6) Scholen die aanvullende lestijden krijgen voor anderstalige nieuwkomers, ontvangen ook 12,5 euro per volledige maand per anderstalige </t>
  </si>
  <si>
    <t>(8) Punten 2.1 en 2.2.2. van de omzendbrief GD/2003/04 betreffende ict-coördinatie : maatregelen vanaf het schooljaar 2005-2006 van 18 juli 2003.</t>
  </si>
  <si>
    <t>(9) Art. 80 en 81 decreet basisonderwijs van 25 februari 1997.</t>
  </si>
  <si>
    <t>(1) Teldag: meestal de eerste schooldag van februari 2025 (zie art. 87 decreet basisonderwijs van 25 februari 1997). Er zijn andere teldagen van</t>
  </si>
  <si>
    <t>(2) Teldag: meestal de eerste schooldag van februari 2025 (zie art. 87 decreet basisonderwijs van 25 februari 1997). Er zijn andere teldagen van</t>
  </si>
  <si>
    <t>(3) Teldag: meestal de eerste schooldag van februari (zie art. 87 decreet basisonderwijs van 25 februari 1997). Tijdens de eerste 3 bestaansjaren is de teldag</t>
  </si>
  <si>
    <t>de eerste schooldag van oktober. Voor schooljaar 2025-2026 is de teldag de eerste schooldag van oktober 2025.</t>
  </si>
  <si>
    <t>- inschrijvingen in de taalafdeling Nederlands-Vlaamse Gebarentaal</t>
  </si>
  <si>
    <t>(7) Art. 9 decreet betreffende de kwaliteit van onderwijs van 8 mei 2009 +  jaarverslag AgODi 2023 blz. 11 en tabel 3.8.</t>
  </si>
  <si>
    <t>Raming werkingsbudget schooljaar 2025-2026: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</si>
</sst>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000"/>
    <numFmt numFmtId="165" formatCode="&quot;€&quot;\ #,##0.00"/>
    <numFmt numFmtId="166" formatCode="#,##0.000000"/>
    <numFmt numFmtId="167" formatCode="&quot;€&quot;\ #,##0.000000"/>
    <numFmt numFmtId="168" formatCode="0.000000"/>
    <numFmt numFmtId="169" formatCode="0.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8901333658864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2" fillId="0" borderId="0" xfId="6" applyFont="1"/>
    <xf numFmtId="0" fontId="0" fillId="0" borderId="0" xfId="6" applyFont="1"/>
    <xf numFmtId="0" fontId="0" fillId="0" borderId="0" xfId="6" applyFont="1" applyAlignment="1">
      <alignment horizontal="right"/>
    </xf>
    <xf numFmtId="0" fontId="3" fillId="0" borderId="0" xfId="6" applyFont="1"/>
    <xf numFmtId="0" fontId="0" fillId="0" borderId="1" xfId="6" applyFont="1" applyBorder="1"/>
    <xf numFmtId="3" fontId="0" fillId="2" borderId="1" xfId="6" applyNumberFormat="1" applyFont="1" applyFill="1" applyBorder="1"/>
    <xf numFmtId="0" fontId="0" fillId="0" borderId="0" xfId="6" quotePrefix="1" applyFont="1"/>
    <xf numFmtId="4" fontId="0" fillId="2" borderId="1" xfId="6" applyNumberFormat="1" applyFont="1" applyFill="1" applyBorder="1"/>
    <xf numFmtId="4" fontId="0" fillId="0" borderId="0" xfId="6" applyNumberFormat="1" applyFont="1"/>
    <xf numFmtId="0" fontId="0" fillId="3" borderId="2" xfId="6" applyFont="1" applyFill="1" applyBorder="1"/>
    <xf numFmtId="4" fontId="3" fillId="3" borderId="3" xfId="6" applyNumberFormat="1" applyFont="1" applyFill="1" applyBorder="1" applyAlignment="1">
      <alignment horizontal="center"/>
    </xf>
    <xf numFmtId="0" fontId="3" fillId="3" borderId="4" xfId="6" applyFont="1" applyFill="1" applyBorder="1" applyAlignment="1">
      <alignment horizontal="center"/>
    </xf>
    <xf numFmtId="0" fontId="0" fillId="3" borderId="5" xfId="6" applyFont="1" applyFill="1" applyBorder="1"/>
    <xf numFmtId="4" fontId="3" fillId="3" borderId="6" xfId="6" applyNumberFormat="1" applyFont="1" applyFill="1" applyBorder="1" applyAlignment="1">
      <alignment horizontal="center"/>
    </xf>
    <xf numFmtId="0" fontId="0" fillId="3" borderId="7" xfId="6" applyFont="1" applyFill="1" applyBorder="1" applyAlignment="1">
      <alignment horizontal="center"/>
    </xf>
    <xf numFmtId="0" fontId="0" fillId="3" borderId="8" xfId="6" applyFont="1" applyFill="1" applyBorder="1" applyAlignment="1">
      <alignment horizontal="center"/>
    </xf>
    <xf numFmtId="0" fontId="3" fillId="3" borderId="9" xfId="6" applyFont="1" applyFill="1" applyBorder="1" applyAlignment="1">
      <alignment horizontal="center"/>
    </xf>
    <xf numFmtId="0" fontId="0" fillId="3" borderId="10" xfId="6" applyFont="1" applyFill="1" applyBorder="1"/>
    <xf numFmtId="4" fontId="0" fillId="3" borderId="11" xfId="6" applyNumberFormat="1" applyFont="1" applyFill="1" applyBorder="1"/>
    <xf numFmtId="0" fontId="0" fillId="3" borderId="0" xfId="6" applyFont="1" applyFill="1"/>
    <xf numFmtId="0" fontId="0" fillId="3" borderId="12" xfId="6" applyFont="1" applyFill="1" applyBorder="1"/>
    <xf numFmtId="0" fontId="0" fillId="3" borderId="13" xfId="6" applyFont="1" applyFill="1" applyBorder="1"/>
    <xf numFmtId="0" fontId="0" fillId="3" borderId="10" xfId="6" quotePrefix="1" applyFont="1" applyFill="1" applyBorder="1"/>
    <xf numFmtId="164" fontId="0" fillId="3" borderId="11" xfId="6" applyNumberFormat="1" applyFont="1" applyFill="1" applyBorder="1"/>
    <xf numFmtId="3" fontId="0" fillId="3" borderId="0" xfId="6" applyNumberFormat="1" applyFont="1" applyFill="1"/>
    <xf numFmtId="165" fontId="0" fillId="3" borderId="13" xfId="6" applyNumberFormat="1" applyFont="1" applyFill="1" applyBorder="1"/>
    <xf numFmtId="0" fontId="0" fillId="3" borderId="14" xfId="6" applyFont="1" applyFill="1" applyBorder="1"/>
    <xf numFmtId="165" fontId="0" fillId="3" borderId="15" xfId="6" applyNumberFormat="1" applyFont="1" applyFill="1" applyBorder="1"/>
    <xf numFmtId="3" fontId="0" fillId="3" borderId="16" xfId="6" applyNumberFormat="1" applyFont="1" applyFill="1" applyBorder="1"/>
    <xf numFmtId="0" fontId="0" fillId="3" borderId="17" xfId="6" applyFont="1" applyFill="1" applyBorder="1"/>
    <xf numFmtId="165" fontId="0" fillId="3" borderId="18" xfId="6" applyNumberFormat="1" applyFont="1" applyFill="1" applyBorder="1"/>
    <xf numFmtId="4" fontId="0" fillId="3" borderId="15" xfId="6" applyNumberFormat="1" applyFont="1" applyFill="1" applyBorder="1"/>
    <xf numFmtId="4" fontId="0" fillId="3" borderId="3" xfId="6" applyNumberFormat="1" applyFont="1" applyFill="1" applyBorder="1"/>
    <xf numFmtId="0" fontId="0" fillId="3" borderId="19" xfId="6" applyFont="1" applyFill="1" applyBorder="1"/>
    <xf numFmtId="0" fontId="0" fillId="3" borderId="20" xfId="6" applyFont="1" applyFill="1" applyBorder="1"/>
    <xf numFmtId="0" fontId="0" fillId="3" borderId="4" xfId="6" applyFont="1" applyFill="1" applyBorder="1"/>
    <xf numFmtId="0" fontId="3" fillId="3" borderId="10" xfId="6" applyFont="1" applyFill="1" applyBorder="1"/>
    <xf numFmtId="4" fontId="3" fillId="3" borderId="11" xfId="6" applyNumberFormat="1" applyFont="1" applyFill="1" applyBorder="1"/>
    <xf numFmtId="0" fontId="3" fillId="3" borderId="0" xfId="6" applyFont="1" applyFill="1"/>
    <xf numFmtId="0" fontId="3" fillId="3" borderId="12" xfId="6" applyFont="1" applyFill="1" applyBorder="1"/>
    <xf numFmtId="165" fontId="3" fillId="3" borderId="13" xfId="6" applyNumberFormat="1" applyFont="1" applyFill="1" applyBorder="1"/>
    <xf numFmtId="0" fontId="3" fillId="3" borderId="5" xfId="6" applyFont="1" applyFill="1" applyBorder="1"/>
    <xf numFmtId="4" fontId="0" fillId="3" borderId="6" xfId="6" applyNumberFormat="1" applyFont="1" applyFill="1" applyBorder="1"/>
    <xf numFmtId="0" fontId="0" fillId="3" borderId="7" xfId="6" applyFont="1" applyFill="1" applyBorder="1"/>
    <xf numFmtId="0" fontId="0" fillId="3" borderId="21" xfId="6" applyFont="1" applyFill="1" applyBorder="1"/>
    <xf numFmtId="0" fontId="0" fillId="3" borderId="9" xfId="6" applyFont="1" applyFill="1" applyBorder="1"/>
    <xf numFmtId="0" fontId="3" fillId="4" borderId="2" xfId="6" applyFont="1" applyFill="1" applyBorder="1"/>
    <xf numFmtId="0" fontId="0" fillId="4" borderId="22" xfId="6" applyFont="1" applyFill="1" applyBorder="1"/>
    <xf numFmtId="0" fontId="0" fillId="4" borderId="23" xfId="6" quotePrefix="1" applyFont="1" applyFill="1" applyBorder="1"/>
    <xf numFmtId="164" fontId="0" fillId="4" borderId="24" xfId="6" applyNumberFormat="1" applyFont="1" applyFill="1" applyBorder="1"/>
    <xf numFmtId="0" fontId="0" fillId="4" borderId="10" xfId="6" quotePrefix="1" applyFont="1" applyFill="1" applyBorder="1"/>
    <xf numFmtId="164" fontId="0" fillId="4" borderId="13" xfId="6" applyNumberFormat="1" applyFont="1" applyFill="1" applyBorder="1"/>
    <xf numFmtId="0" fontId="4" fillId="4" borderId="10" xfId="6" quotePrefix="1" applyFont="1" applyFill="1" applyBorder="1" applyAlignment="1">
      <alignment horizontal="right"/>
    </xf>
    <xf numFmtId="166" fontId="0" fillId="4" borderId="13" xfId="6" applyNumberFormat="1" applyFont="1" applyFill="1" applyBorder="1"/>
    <xf numFmtId="167" fontId="0" fillId="4" borderId="13" xfId="6" applyNumberFormat="1" applyFont="1" applyFill="1" applyBorder="1"/>
    <xf numFmtId="168" fontId="0" fillId="4" borderId="13" xfId="6" applyNumberFormat="1" applyFont="1" applyFill="1" applyBorder="1"/>
    <xf numFmtId="0" fontId="0" fillId="4" borderId="10" xfId="6" applyFont="1" applyFill="1" applyBorder="1"/>
    <xf numFmtId="0" fontId="0" fillId="4" borderId="13" xfId="6" applyFont="1" applyFill="1" applyBorder="1"/>
    <xf numFmtId="0" fontId="4" fillId="4" borderId="10" xfId="6" applyFont="1" applyFill="1" applyBorder="1" applyAlignment="1">
      <alignment horizontal="right"/>
    </xf>
    <xf numFmtId="10" fontId="0" fillId="4" borderId="13" xfId="6" applyNumberFormat="1" applyFont="1" applyFill="1" applyBorder="1"/>
    <xf numFmtId="0" fontId="4" fillId="4" borderId="5" xfId="6" applyFont="1" applyFill="1" applyBorder="1" applyAlignment="1">
      <alignment horizontal="right"/>
    </xf>
    <xf numFmtId="10" fontId="0" fillId="4" borderId="9" xfId="6" applyNumberFormat="1" applyFont="1" applyFill="1" applyBorder="1"/>
    <xf numFmtId="164" fontId="0" fillId="0" borderId="0" xfId="6" applyNumberFormat="1" applyFont="1"/>
    <xf numFmtId="169" fontId="0" fillId="0" borderId="0" xfId="6" applyNumberFormat="1" applyFont="1"/>
    <xf numFmtId="0" fontId="0" fillId="0" borderId="0" xfId="6" applyFont="1" applyAlignment="1">
      <alignment horizontal="left"/>
    </xf>
    <xf numFmtId="0" fontId="6" fillId="0" borderId="0" xfId="6" applyFont="1"/>
    <xf numFmtId="0" fontId="0" fillId="0" borderId="0" xfId="6" quotePrefix="1" applyFont="1" applyAlignment="1">
      <alignment horizontal="left"/>
    </xf>
    <xf numFmtId="0" fontId="0" fillId="0" borderId="0" xfId="6" applyFont="1" applyAlignment="1">
      <alignment horizontal="left"/>
    </xf>
    <xf numFmtId="0" fontId="3" fillId="0" borderId="0" xfId="6" applyFont="1" applyAlignment="1">
      <alignment horizontal="left"/>
    </xf>
    <xf numFmtId="0" fontId="3" fillId="3" borderId="25" xfId="6" applyFont="1" applyFill="1" applyBorder="1" applyAlignment="1">
      <alignment horizontal="center"/>
    </xf>
    <xf numFmtId="0" fontId="3" fillId="3" borderId="26" xfId="6" applyFont="1" applyFill="1" applyBorder="1" applyAlignment="1">
      <alignment horizontal="center"/>
    </xf>
    <xf numFmtId="0" fontId="2" fillId="0" borderId="0" xfId="6" applyFont="1" applyAlignment="1">
      <alignment horizontal="center"/>
    </xf>
    <xf numFmtId="0" fontId="0" fillId="0" borderId="0" xfId="6" applyFont="1" applyAlignment="1">
      <alignment horizontal="center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zoomScaleNormal="100" workbookViewId="0">
      <selection activeCell="E43" sqref="E43"/>
    </sheetView>
  </sheetViews>
  <sheetFormatPr defaultColWidth="9.109375" defaultRowHeight="14.4" x14ac:dyDescent="0.3"/>
  <cols>
    <col min="1" max="1" width="3.109375" style="2" customWidth="1"/>
    <col min="2" max="2" width="55.5546875" style="2" customWidth="1"/>
    <col min="3" max="6" width="15.6640625" style="2" customWidth="1"/>
    <col min="7" max="7" width="9.109375" style="2" customWidth="1"/>
    <col min="8" max="8" width="10.88671875" style="2" bestFit="1" customWidth="1"/>
    <col min="9" max="9" width="11" style="2" bestFit="1" customWidth="1"/>
    <col min="10" max="16384" width="9.109375" style="2"/>
  </cols>
  <sheetData>
    <row r="1" spans="1:7" s="1" customFormat="1" ht="21" x14ac:dyDescent="0.4">
      <c r="A1" s="72" t="s">
        <v>49</v>
      </c>
      <c r="B1" s="72"/>
      <c r="C1" s="72"/>
      <c r="D1" s="72"/>
      <c r="E1" s="72"/>
      <c r="F1" s="72"/>
      <c r="G1" s="72"/>
    </row>
    <row r="3" spans="1:7" x14ac:dyDescent="0.3">
      <c r="B3" s="2" t="s">
        <v>0</v>
      </c>
      <c r="C3" s="2">
        <v>2026</v>
      </c>
    </row>
    <row r="4" spans="1:7" x14ac:dyDescent="0.3">
      <c r="B4" s="2" t="s">
        <v>1</v>
      </c>
      <c r="C4" s="3" t="s">
        <v>58</v>
      </c>
    </row>
    <row r="6" spans="1:7" x14ac:dyDescent="0.3">
      <c r="B6" s="68" t="s">
        <v>50</v>
      </c>
      <c r="C6" s="68"/>
      <c r="D6" s="68"/>
      <c r="E6" s="68"/>
      <c r="F6" s="68"/>
      <c r="G6" s="68"/>
    </row>
    <row r="7" spans="1:7" x14ac:dyDescent="0.3">
      <c r="B7" s="68" t="s">
        <v>2</v>
      </c>
      <c r="C7" s="68"/>
      <c r="D7" s="68"/>
      <c r="E7" s="68"/>
      <c r="F7" s="68"/>
      <c r="G7" s="68"/>
    </row>
    <row r="8" spans="1:7" x14ac:dyDescent="0.3">
      <c r="B8" s="73"/>
      <c r="C8" s="73"/>
      <c r="D8" s="73"/>
      <c r="E8" s="73"/>
      <c r="F8" s="73"/>
      <c r="G8" s="65"/>
    </row>
    <row r="10" spans="1:7" s="4" customFormat="1" x14ac:dyDescent="0.3">
      <c r="B10" s="69" t="s">
        <v>3</v>
      </c>
      <c r="C10" s="69"/>
      <c r="D10" s="69"/>
      <c r="E10" s="69"/>
      <c r="F10" s="69"/>
      <c r="G10" s="69"/>
    </row>
    <row r="11" spans="1:7" ht="15" thickBot="1" x14ac:dyDescent="0.35"/>
    <row r="12" spans="1:7" ht="15" thickBot="1" x14ac:dyDescent="0.35">
      <c r="B12" s="5" t="s">
        <v>4</v>
      </c>
      <c r="C12" s="6">
        <v>0</v>
      </c>
      <c r="D12" s="7" t="s">
        <v>5</v>
      </c>
    </row>
    <row r="13" spans="1:7" ht="15" thickBot="1" x14ac:dyDescent="0.35">
      <c r="B13" s="5" t="s">
        <v>6</v>
      </c>
      <c r="C13" s="6">
        <v>0</v>
      </c>
      <c r="D13" s="7" t="s">
        <v>7</v>
      </c>
    </row>
    <row r="14" spans="1:7" ht="15" thickBot="1" x14ac:dyDescent="0.35">
      <c r="B14" s="5" t="s">
        <v>59</v>
      </c>
      <c r="C14" s="6">
        <v>0</v>
      </c>
      <c r="D14" s="7" t="s">
        <v>60</v>
      </c>
    </row>
    <row r="16" spans="1:7" x14ac:dyDescent="0.3">
      <c r="B16" s="68" t="s">
        <v>61</v>
      </c>
      <c r="C16" s="68"/>
      <c r="D16" s="68"/>
      <c r="E16" s="68"/>
      <c r="F16" s="68"/>
      <c r="G16" s="68"/>
    </row>
    <row r="17" spans="2:7" x14ac:dyDescent="0.3">
      <c r="B17" s="68" t="s">
        <v>51</v>
      </c>
      <c r="C17" s="68"/>
      <c r="D17" s="68"/>
      <c r="E17" s="68"/>
      <c r="F17" s="68"/>
      <c r="G17" s="68"/>
    </row>
    <row r="18" spans="2:7" x14ac:dyDescent="0.3">
      <c r="B18" s="68" t="s">
        <v>46</v>
      </c>
      <c r="C18" s="68"/>
      <c r="D18" s="68"/>
      <c r="E18" s="68"/>
      <c r="F18" s="68"/>
      <c r="G18" s="68"/>
    </row>
    <row r="19" spans="2:7" x14ac:dyDescent="0.3">
      <c r="B19" s="68" t="s">
        <v>47</v>
      </c>
      <c r="C19" s="68"/>
      <c r="D19" s="68"/>
      <c r="E19" s="68"/>
      <c r="F19" s="68"/>
      <c r="G19" s="68"/>
    </row>
    <row r="20" spans="2:7" x14ac:dyDescent="0.3">
      <c r="B20" s="68" t="s">
        <v>8</v>
      </c>
      <c r="C20" s="68"/>
      <c r="D20" s="68"/>
      <c r="E20" s="68"/>
      <c r="F20" s="68"/>
      <c r="G20" s="68"/>
    </row>
    <row r="22" spans="2:7" ht="18" customHeight="1" thickBot="1" x14ac:dyDescent="0.35">
      <c r="B22" s="68" t="s">
        <v>52</v>
      </c>
      <c r="C22" s="68"/>
      <c r="D22" s="68"/>
      <c r="E22" s="68"/>
      <c r="F22" s="68"/>
      <c r="G22" s="68"/>
    </row>
    <row r="23" spans="2:7" ht="15" thickBot="1" x14ac:dyDescent="0.35">
      <c r="B23" s="5" t="s">
        <v>9</v>
      </c>
      <c r="C23" s="6">
        <v>0</v>
      </c>
    </row>
    <row r="24" spans="2:7" ht="15" thickBot="1" x14ac:dyDescent="0.35">
      <c r="B24" s="5" t="s">
        <v>10</v>
      </c>
      <c r="C24" s="6">
        <v>0</v>
      </c>
    </row>
    <row r="25" spans="2:7" ht="15" thickBot="1" x14ac:dyDescent="0.35">
      <c r="B25" s="5" t="s">
        <v>41</v>
      </c>
      <c r="C25" s="6">
        <v>0</v>
      </c>
      <c r="D25" s="7" t="s">
        <v>39</v>
      </c>
    </row>
    <row r="26" spans="2:7" ht="15" thickBot="1" x14ac:dyDescent="0.35">
      <c r="B26" s="5" t="s">
        <v>11</v>
      </c>
      <c r="C26" s="6">
        <v>0</v>
      </c>
    </row>
    <row r="27" spans="2:7" ht="15" thickBot="1" x14ac:dyDescent="0.35">
      <c r="B27" s="5" t="s">
        <v>12</v>
      </c>
      <c r="C27" s="6">
        <v>0</v>
      </c>
      <c r="D27" s="7" t="s">
        <v>62</v>
      </c>
    </row>
    <row r="28" spans="2:7" ht="15" thickBot="1" x14ac:dyDescent="0.35"/>
    <row r="29" spans="2:7" ht="15" thickBot="1" x14ac:dyDescent="0.35">
      <c r="B29" s="5" t="s">
        <v>13</v>
      </c>
      <c r="C29" s="8">
        <v>0</v>
      </c>
    </row>
    <row r="30" spans="2:7" x14ac:dyDescent="0.3">
      <c r="C30" s="9"/>
    </row>
    <row r="31" spans="2:7" x14ac:dyDescent="0.3">
      <c r="C31" s="9"/>
    </row>
    <row r="32" spans="2:7" x14ac:dyDescent="0.3">
      <c r="B32" s="69" t="s">
        <v>77</v>
      </c>
      <c r="C32" s="69"/>
      <c r="D32" s="69"/>
      <c r="E32" s="69"/>
      <c r="F32" s="69"/>
      <c r="G32" s="69"/>
    </row>
    <row r="33" spans="2:9" ht="15" thickBot="1" x14ac:dyDescent="0.35">
      <c r="C33" s="9"/>
    </row>
    <row r="34" spans="2:9" x14ac:dyDescent="0.3">
      <c r="B34" s="10"/>
      <c r="C34" s="11" t="s">
        <v>14</v>
      </c>
      <c r="D34" s="70" t="s">
        <v>55</v>
      </c>
      <c r="E34" s="71"/>
      <c r="F34" s="12" t="s">
        <v>15</v>
      </c>
    </row>
    <row r="35" spans="2:9" ht="15" thickBot="1" x14ac:dyDescent="0.35">
      <c r="B35" s="13"/>
      <c r="C35" s="14" t="s">
        <v>54</v>
      </c>
      <c r="D35" s="15" t="s">
        <v>57</v>
      </c>
      <c r="E35" s="16" t="s">
        <v>16</v>
      </c>
      <c r="F35" s="17" t="s">
        <v>56</v>
      </c>
      <c r="H35" s="66"/>
    </row>
    <row r="36" spans="2:9" x14ac:dyDescent="0.3">
      <c r="B36" s="18" t="s">
        <v>53</v>
      </c>
      <c r="C36" s="19"/>
      <c r="D36" s="20"/>
      <c r="E36" s="21"/>
      <c r="F36" s="22"/>
      <c r="I36" s="63"/>
    </row>
    <row r="37" spans="2:9" x14ac:dyDescent="0.3">
      <c r="B37" s="23" t="s">
        <v>17</v>
      </c>
      <c r="C37" s="24">
        <f>C73</f>
        <v>846.54412701652143</v>
      </c>
      <c r="D37" s="25">
        <f>C12</f>
        <v>0</v>
      </c>
      <c r="E37" s="21"/>
      <c r="F37" s="26">
        <f>C37*D37</f>
        <v>0</v>
      </c>
    </row>
    <row r="38" spans="2:9" x14ac:dyDescent="0.3">
      <c r="B38" s="23" t="s">
        <v>18</v>
      </c>
      <c r="C38" s="24">
        <f>C76</f>
        <v>846.54412701652143</v>
      </c>
      <c r="D38" s="25">
        <f>C13</f>
        <v>0</v>
      </c>
      <c r="E38" s="21"/>
      <c r="F38" s="26">
        <f>C38*D38</f>
        <v>0</v>
      </c>
      <c r="H38" s="64"/>
    </row>
    <row r="39" spans="2:9" x14ac:dyDescent="0.3">
      <c r="B39" s="23" t="s">
        <v>75</v>
      </c>
      <c r="C39" s="24">
        <f>316.15*135.52/130.19</f>
        <v>329.0932329672018</v>
      </c>
      <c r="D39" s="25">
        <f>C14</f>
        <v>0</v>
      </c>
      <c r="E39" s="21"/>
      <c r="F39" s="26">
        <f>C39*D39</f>
        <v>0</v>
      </c>
      <c r="H39" s="64"/>
    </row>
    <row r="40" spans="2:9" x14ac:dyDescent="0.3">
      <c r="B40" s="27" t="s">
        <v>43</v>
      </c>
      <c r="C40" s="28"/>
      <c r="D40" s="29">
        <f>SUM(D37:D39)</f>
        <v>0</v>
      </c>
      <c r="E40" s="30"/>
      <c r="F40" s="31">
        <f>SUM(F37:F39)</f>
        <v>0</v>
      </c>
    </row>
    <row r="41" spans="2:9" x14ac:dyDescent="0.3">
      <c r="B41" s="18"/>
      <c r="C41" s="19"/>
      <c r="D41" s="20"/>
      <c r="E41" s="21"/>
      <c r="F41" s="22"/>
    </row>
    <row r="42" spans="2:9" x14ac:dyDescent="0.3">
      <c r="B42" s="18" t="s">
        <v>44</v>
      </c>
      <c r="C42" s="19"/>
      <c r="D42" s="20"/>
      <c r="E42" s="21"/>
      <c r="F42" s="22"/>
      <c r="H42" s="63"/>
    </row>
    <row r="43" spans="2:9" x14ac:dyDescent="0.3">
      <c r="B43" s="18" t="s">
        <v>19</v>
      </c>
      <c r="C43" s="24">
        <f>C62</f>
        <v>140.25652303399644</v>
      </c>
      <c r="D43" s="25">
        <f>C23</f>
        <v>0</v>
      </c>
      <c r="E43" s="21">
        <f>MIN(D43,D40*0.746877)</f>
        <v>0</v>
      </c>
      <c r="F43" s="26">
        <f>E43*C43</f>
        <v>0</v>
      </c>
    </row>
    <row r="44" spans="2:9" x14ac:dyDescent="0.3">
      <c r="B44" s="18" t="s">
        <v>20</v>
      </c>
      <c r="C44" s="24">
        <f>C63</f>
        <v>198.18509835687868</v>
      </c>
      <c r="D44" s="25">
        <f>C24</f>
        <v>0</v>
      </c>
      <c r="E44" s="21">
        <f>MIN(D44,D40*0.523765)</f>
        <v>0</v>
      </c>
      <c r="F44" s="26">
        <f>E44*C44</f>
        <v>0</v>
      </c>
    </row>
    <row r="45" spans="2:9" x14ac:dyDescent="0.3">
      <c r="B45" s="18" t="s">
        <v>40</v>
      </c>
      <c r="C45" s="24">
        <f>C64</f>
        <v>100.08484438159952</v>
      </c>
      <c r="D45" s="25">
        <f>C25</f>
        <v>0</v>
      </c>
      <c r="E45" s="21">
        <f>MIN(D45,D40*0.735564)</f>
        <v>0</v>
      </c>
      <c r="F45" s="26">
        <f>E45*C45</f>
        <v>0</v>
      </c>
    </row>
    <row r="46" spans="2:9" x14ac:dyDescent="0.3">
      <c r="B46" s="18" t="s">
        <v>21</v>
      </c>
      <c r="C46" s="24">
        <f>C65</f>
        <v>157.65610123779555</v>
      </c>
      <c r="D46" s="25">
        <f>C26</f>
        <v>0</v>
      </c>
      <c r="E46" s="21">
        <f>MIN(D46,D40*0.846912)</f>
        <v>0</v>
      </c>
      <c r="F46" s="26">
        <f>E46*C46</f>
        <v>0</v>
      </c>
    </row>
    <row r="47" spans="2:9" x14ac:dyDescent="0.3">
      <c r="B47" s="27" t="s">
        <v>45</v>
      </c>
      <c r="C47" s="32"/>
      <c r="D47" s="29">
        <f>SUM(D43:D46)</f>
        <v>0</v>
      </c>
      <c r="E47" s="29">
        <f>SUM(E43:E46)</f>
        <v>0</v>
      </c>
      <c r="F47" s="31">
        <f>SUM(F43:F46)</f>
        <v>0</v>
      </c>
    </row>
    <row r="48" spans="2:9" x14ac:dyDescent="0.3">
      <c r="B48" s="18"/>
      <c r="C48" s="19"/>
      <c r="D48" s="20"/>
      <c r="E48" s="21"/>
      <c r="F48" s="22"/>
    </row>
    <row r="49" spans="2:6" x14ac:dyDescent="0.3">
      <c r="B49" s="18" t="s">
        <v>22</v>
      </c>
      <c r="C49" s="24">
        <f>C69</f>
        <v>0.82149486184473675</v>
      </c>
      <c r="D49" s="25">
        <f>D40</f>
        <v>0</v>
      </c>
      <c r="E49" s="21"/>
      <c r="F49" s="26">
        <f>ROUND(D49*C49,2)</f>
        <v>0</v>
      </c>
    </row>
    <row r="50" spans="2:6" x14ac:dyDescent="0.3">
      <c r="B50" s="18"/>
      <c r="C50" s="24"/>
      <c r="D50" s="25"/>
      <c r="E50" s="21"/>
      <c r="F50" s="26"/>
    </row>
    <row r="51" spans="2:6" x14ac:dyDescent="0.3">
      <c r="B51" s="18" t="s">
        <v>34</v>
      </c>
      <c r="C51" s="24">
        <f>12.5</f>
        <v>12.5</v>
      </c>
      <c r="D51" s="25">
        <f>C27</f>
        <v>0</v>
      </c>
      <c r="E51" s="21"/>
      <c r="F51" s="26">
        <f>D51*C51</f>
        <v>0</v>
      </c>
    </row>
    <row r="52" spans="2:6" x14ac:dyDescent="0.3">
      <c r="B52" s="18"/>
      <c r="C52" s="24"/>
      <c r="D52" s="25"/>
      <c r="E52" s="21"/>
      <c r="F52" s="26"/>
    </row>
    <row r="53" spans="2:6" x14ac:dyDescent="0.3">
      <c r="B53" s="18" t="s">
        <v>23</v>
      </c>
      <c r="C53" s="24">
        <f>C67</f>
        <v>126.78717464283289</v>
      </c>
      <c r="D53" s="25">
        <f>C29</f>
        <v>0</v>
      </c>
      <c r="E53" s="21"/>
      <c r="F53" s="26">
        <f>D53*C53</f>
        <v>0</v>
      </c>
    </row>
    <row r="54" spans="2:6" ht="15" thickBot="1" x14ac:dyDescent="0.35">
      <c r="B54" s="18"/>
      <c r="C54" s="24"/>
      <c r="D54" s="25"/>
      <c r="E54" s="21"/>
      <c r="F54" s="26"/>
    </row>
    <row r="55" spans="2:6" x14ac:dyDescent="0.3">
      <c r="B55" s="10"/>
      <c r="C55" s="33"/>
      <c r="D55" s="34"/>
      <c r="E55" s="35"/>
      <c r="F55" s="36"/>
    </row>
    <row r="56" spans="2:6" s="4" customFormat="1" x14ac:dyDescent="0.3">
      <c r="B56" s="37" t="s">
        <v>24</v>
      </c>
      <c r="C56" s="38"/>
      <c r="D56" s="39"/>
      <c r="E56" s="40"/>
      <c r="F56" s="41">
        <f>F40+F47+F49+F51+F53</f>
        <v>0</v>
      </c>
    </row>
    <row r="57" spans="2:6" ht="15" thickBot="1" x14ac:dyDescent="0.35">
      <c r="B57" s="42"/>
      <c r="C57" s="43"/>
      <c r="D57" s="44"/>
      <c r="E57" s="45"/>
      <c r="F57" s="46"/>
    </row>
    <row r="58" spans="2:6" ht="15" thickBot="1" x14ac:dyDescent="0.35"/>
    <row r="59" spans="2:6" x14ac:dyDescent="0.3">
      <c r="B59" s="47" t="s">
        <v>38</v>
      </c>
      <c r="C59" s="48"/>
    </row>
    <row r="60" spans="2:6" x14ac:dyDescent="0.3">
      <c r="B60" s="49" t="s">
        <v>25</v>
      </c>
      <c r="C60" s="50">
        <v>105.81801587706518</v>
      </c>
      <c r="E60" s="63"/>
      <c r="F60" s="63"/>
    </row>
    <row r="61" spans="2:6" x14ac:dyDescent="0.3">
      <c r="B61" s="51" t="s">
        <v>26</v>
      </c>
      <c r="C61" s="52"/>
    </row>
    <row r="62" spans="2:6" x14ac:dyDescent="0.3">
      <c r="B62" s="53" t="s">
        <v>27</v>
      </c>
      <c r="C62" s="52">
        <v>140.25652303399644</v>
      </c>
    </row>
    <row r="63" spans="2:6" x14ac:dyDescent="0.3">
      <c r="B63" s="53" t="s">
        <v>28</v>
      </c>
      <c r="C63" s="52">
        <v>198.18509835687868</v>
      </c>
    </row>
    <row r="64" spans="2:6" x14ac:dyDescent="0.3">
      <c r="B64" s="53" t="s">
        <v>48</v>
      </c>
      <c r="C64" s="52">
        <v>100.08484438159952</v>
      </c>
    </row>
    <row r="65" spans="2:7" x14ac:dyDescent="0.3">
      <c r="B65" s="53" t="s">
        <v>29</v>
      </c>
      <c r="C65" s="52">
        <v>157.65610123779555</v>
      </c>
    </row>
    <row r="66" spans="2:7" x14ac:dyDescent="0.3">
      <c r="B66" s="51"/>
      <c r="C66" s="54"/>
    </row>
    <row r="67" spans="2:7" x14ac:dyDescent="0.3">
      <c r="B67" s="51" t="s">
        <v>63</v>
      </c>
      <c r="C67" s="55">
        <f>80.67*7931000*135.52/(5342667*128)</f>
        <v>126.78717464283289</v>
      </c>
    </row>
    <row r="68" spans="2:7" x14ac:dyDescent="0.3">
      <c r="B68" s="51"/>
      <c r="C68" s="56"/>
    </row>
    <row r="69" spans="2:7" x14ac:dyDescent="0.3">
      <c r="B69" s="51" t="s">
        <v>64</v>
      </c>
      <c r="C69" s="55">
        <f>1.224882506*0.670672377</f>
        <v>0.82149486184473675</v>
      </c>
    </row>
    <row r="70" spans="2:7" x14ac:dyDescent="0.3">
      <c r="B70" s="51"/>
      <c r="C70" s="55"/>
    </row>
    <row r="71" spans="2:7" x14ac:dyDescent="0.3">
      <c r="B71" s="57"/>
      <c r="C71" s="58"/>
    </row>
    <row r="72" spans="2:7" x14ac:dyDescent="0.3">
      <c r="B72" s="57" t="s">
        <v>65</v>
      </c>
      <c r="C72" s="58"/>
    </row>
    <row r="73" spans="2:7" x14ac:dyDescent="0.3">
      <c r="B73" s="51" t="s">
        <v>17</v>
      </c>
      <c r="C73" s="52">
        <f>C60*C74*C75</f>
        <v>846.54412701652143</v>
      </c>
      <c r="E73" s="63"/>
    </row>
    <row r="74" spans="2:7" x14ac:dyDescent="0.3">
      <c r="B74" s="59" t="s">
        <v>30</v>
      </c>
      <c r="C74" s="58">
        <v>8</v>
      </c>
    </row>
    <row r="75" spans="2:7" x14ac:dyDescent="0.3">
      <c r="B75" s="59" t="s">
        <v>31</v>
      </c>
      <c r="C75" s="60">
        <v>1</v>
      </c>
    </row>
    <row r="76" spans="2:7" x14ac:dyDescent="0.3">
      <c r="B76" s="51" t="s">
        <v>32</v>
      </c>
      <c r="C76" s="52">
        <f>C60*C77*C78</f>
        <v>846.54412701652143</v>
      </c>
    </row>
    <row r="77" spans="2:7" x14ac:dyDescent="0.3">
      <c r="B77" s="59" t="s">
        <v>30</v>
      </c>
      <c r="C77" s="58">
        <v>8</v>
      </c>
    </row>
    <row r="78" spans="2:7" ht="15" thickBot="1" x14ac:dyDescent="0.35">
      <c r="B78" s="61" t="s">
        <v>31</v>
      </c>
      <c r="C78" s="62">
        <v>1</v>
      </c>
    </row>
    <row r="79" spans="2:7" x14ac:dyDescent="0.3">
      <c r="B79" s="67" t="s">
        <v>71</v>
      </c>
      <c r="C79" s="67"/>
      <c r="D79" s="67"/>
      <c r="E79" s="67"/>
      <c r="F79" s="67"/>
      <c r="G79" s="67"/>
    </row>
    <row r="80" spans="2:7" x14ac:dyDescent="0.3">
      <c r="B80" s="67" t="s">
        <v>33</v>
      </c>
      <c r="C80" s="67"/>
      <c r="D80" s="67"/>
      <c r="E80" s="67"/>
      <c r="F80" s="67"/>
      <c r="G80" s="67"/>
    </row>
    <row r="81" spans="2:7" x14ac:dyDescent="0.3">
      <c r="B81" s="67" t="s">
        <v>72</v>
      </c>
      <c r="C81" s="67"/>
      <c r="D81" s="67"/>
      <c r="E81" s="67"/>
      <c r="F81" s="67"/>
      <c r="G81" s="67"/>
    </row>
    <row r="82" spans="2:7" x14ac:dyDescent="0.3">
      <c r="B82" s="67" t="s">
        <v>33</v>
      </c>
      <c r="C82" s="67"/>
      <c r="D82" s="67"/>
      <c r="E82" s="67"/>
      <c r="F82" s="67"/>
      <c r="G82" s="67"/>
    </row>
    <row r="83" spans="2:7" x14ac:dyDescent="0.3">
      <c r="B83" s="67" t="s">
        <v>73</v>
      </c>
      <c r="C83" s="67"/>
      <c r="D83" s="67"/>
      <c r="E83" s="67"/>
      <c r="F83" s="67"/>
      <c r="G83" s="67"/>
    </row>
    <row r="84" spans="2:7" x14ac:dyDescent="0.3">
      <c r="B84" s="67" t="s">
        <v>74</v>
      </c>
      <c r="C84" s="67"/>
      <c r="D84" s="67"/>
      <c r="E84" s="67"/>
      <c r="F84" s="67"/>
      <c r="G84" s="67"/>
    </row>
    <row r="85" spans="2:7" x14ac:dyDescent="0.3">
      <c r="B85" s="67" t="s">
        <v>66</v>
      </c>
      <c r="C85" s="67"/>
      <c r="D85" s="67"/>
      <c r="E85" s="67"/>
      <c r="F85" s="67"/>
      <c r="G85" s="67"/>
    </row>
    <row r="86" spans="2:7" x14ac:dyDescent="0.3">
      <c r="B86" s="67" t="s">
        <v>67</v>
      </c>
      <c r="C86" s="67"/>
      <c r="D86" s="67"/>
      <c r="E86" s="67"/>
      <c r="F86" s="67"/>
      <c r="G86" s="67"/>
    </row>
    <row r="87" spans="2:7" x14ac:dyDescent="0.3">
      <c r="B87" s="67" t="s">
        <v>42</v>
      </c>
      <c r="C87" s="67"/>
      <c r="D87" s="67"/>
      <c r="E87" s="67"/>
      <c r="F87" s="67"/>
      <c r="G87" s="67"/>
    </row>
    <row r="88" spans="2:7" x14ac:dyDescent="0.3">
      <c r="B88" s="67" t="s">
        <v>68</v>
      </c>
      <c r="C88" s="67"/>
      <c r="D88" s="67"/>
      <c r="E88" s="67"/>
      <c r="F88" s="67"/>
      <c r="G88" s="67"/>
    </row>
    <row r="89" spans="2:7" x14ac:dyDescent="0.3">
      <c r="B89" s="67" t="s">
        <v>35</v>
      </c>
      <c r="C89" s="67"/>
      <c r="D89" s="67"/>
      <c r="E89" s="67"/>
      <c r="F89" s="67"/>
      <c r="G89" s="67"/>
    </row>
    <row r="90" spans="2:7" x14ac:dyDescent="0.3">
      <c r="B90" s="67" t="s">
        <v>36</v>
      </c>
      <c r="C90" s="67"/>
      <c r="D90" s="67"/>
      <c r="E90" s="67"/>
      <c r="F90" s="67"/>
      <c r="G90" s="67"/>
    </row>
    <row r="91" spans="2:7" x14ac:dyDescent="0.3">
      <c r="B91" s="67" t="s">
        <v>37</v>
      </c>
      <c r="C91" s="67"/>
      <c r="D91" s="67"/>
      <c r="E91" s="67"/>
      <c r="F91" s="67"/>
      <c r="G91" s="67"/>
    </row>
    <row r="92" spans="2:7" x14ac:dyDescent="0.3">
      <c r="B92" s="67" t="s">
        <v>76</v>
      </c>
      <c r="C92" s="67"/>
      <c r="D92" s="67"/>
      <c r="E92" s="67"/>
      <c r="F92" s="67"/>
      <c r="G92" s="67"/>
    </row>
    <row r="93" spans="2:7" x14ac:dyDescent="0.3">
      <c r="B93" s="67" t="s">
        <v>69</v>
      </c>
      <c r="C93" s="67"/>
      <c r="D93" s="67"/>
      <c r="E93" s="67"/>
      <c r="F93" s="67"/>
      <c r="G93" s="67"/>
    </row>
    <row r="94" spans="2:7" x14ac:dyDescent="0.3">
      <c r="B94" s="67" t="s">
        <v>70</v>
      </c>
      <c r="C94" s="67"/>
      <c r="D94" s="67"/>
      <c r="E94" s="67"/>
      <c r="F94" s="67"/>
      <c r="G94" s="67"/>
    </row>
    <row r="95" spans="2:7" x14ac:dyDescent="0.3">
      <c r="B95" s="7"/>
    </row>
  </sheetData>
  <mergeCells count="29">
    <mergeCell ref="A1:G1"/>
    <mergeCell ref="B6:G6"/>
    <mergeCell ref="B7:G7"/>
    <mergeCell ref="B10:G10"/>
    <mergeCell ref="B16:G16"/>
    <mergeCell ref="B8:F8"/>
    <mergeCell ref="B85:G85"/>
    <mergeCell ref="B17:G17"/>
    <mergeCell ref="B18:G18"/>
    <mergeCell ref="B19:G19"/>
    <mergeCell ref="B20:G20"/>
    <mergeCell ref="B22:G22"/>
    <mergeCell ref="B32:G32"/>
    <mergeCell ref="D34:E34"/>
    <mergeCell ref="B79:G79"/>
    <mergeCell ref="B80:G80"/>
    <mergeCell ref="B81:G81"/>
    <mergeCell ref="B82:G82"/>
    <mergeCell ref="B83:G83"/>
    <mergeCell ref="B84:G84"/>
    <mergeCell ref="B86:G86"/>
    <mergeCell ref="B87:G87"/>
    <mergeCell ref="B93:G93"/>
    <mergeCell ref="B94:G94"/>
    <mergeCell ref="B88:G88"/>
    <mergeCell ref="B89:G89"/>
    <mergeCell ref="B91:G91"/>
    <mergeCell ref="B92:G92"/>
    <mergeCell ref="B90:G90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&amp;CPagina &amp;P van &amp;N</oddFooter>
  </headerFooter>
  <rowBreaks count="2" manualBreakCount="2">
    <brk id="31" max="16383" man="1"/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90A14FA855846A38B52082D061DCC" ma:contentTypeVersion="14" ma:contentTypeDescription="Create a new document." ma:contentTypeScope="" ma:versionID="c62fd0f390604eb37ea4d06916d5cc2b">
  <xsd:schema xmlns:xsd="http://www.w3.org/2001/XMLSchema" xmlns:xs="http://www.w3.org/2001/XMLSchema" xmlns:p="http://schemas.microsoft.com/office/2006/metadata/properties" xmlns:ns2="477b5d69-0e95-4306-81c7-b039de8fa76e" xmlns:ns3="1553cb72-c4cf-4dad-9a04-fa8d55d70629" xmlns:ns4="9043eea9-c6a2-41bd-a216-33d45f9f09e1" targetNamespace="http://schemas.microsoft.com/office/2006/metadata/properties" ma:root="true" ma:fieldsID="a765cb4a5774739d676777d09450f616" ns2:_="" ns3:_="" ns4:_="">
    <xsd:import namespace="477b5d69-0e95-4306-81c7-b039de8fa76e"/>
    <xsd:import namespace="1553cb72-c4cf-4dad-9a04-fa8d55d70629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5d69-0e95-4306-81c7-b039de8fa7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cb72-c4cf-4dad-9a04-fa8d55d706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bcf6036-807c-4083-b18f-45df9537b8c3}" ma:internalName="TaxCatchAll" ma:showField="CatchAllData" ma:web="1553cb72-c4cf-4dad-9a04-fa8d55d70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b5d69-0e95-4306-81c7-b039de8fa76e">
      <Terms xmlns="http://schemas.microsoft.com/office/infopath/2007/PartnerControls"/>
    </lcf76f155ced4ddcb4097134ff3c332f>
    <TaxCatchAll xmlns="9043eea9-c6a2-41bd-a216-33d45f9f09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F1DFA-BC5E-4EF9-9509-95574599D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b5d69-0e95-4306-81c7-b039de8fa76e"/>
    <ds:schemaRef ds:uri="1553cb72-c4cf-4dad-9a04-fa8d55d70629"/>
    <ds:schemaRef ds:uri="9043eea9-c6a2-41bd-a216-33d45f9f0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9D884-B67C-4912-A15B-0D871FCC4F90}">
  <ds:schemaRefs>
    <ds:schemaRef ds:uri="http://schemas.microsoft.com/office/2006/metadata/properties"/>
    <ds:schemaRef ds:uri="http://schemas.microsoft.com/office/infopath/2007/PartnerControls"/>
    <ds:schemaRef ds:uri="477b5d69-0e95-4306-81c7-b039de8fa76e"/>
    <ds:schemaRef ds:uri="9043eea9-c6a2-41bd-a216-33d45f9f09e1"/>
  </ds:schemaRefs>
</ds:datastoreItem>
</file>

<file path=customXml/itemProps3.xml><?xml version="1.0" encoding="utf-8"?>
<ds:datastoreItem xmlns:ds="http://schemas.openxmlformats.org/officeDocument/2006/customXml" ds:itemID="{A08208F4-7CDB-4DDA-B943-E232D7898F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rekenmodule BaO</vt:lpstr>
      <vt:lpstr>'rekenmodule BaO'!Afdruktitels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Rekenmodule_BaO_2018.xlsx</dc:title>
  <dc:subject/>
  <dc:creator>Vermeersch Trui</dc:creator>
  <cp:keywords/>
  <dc:description/>
  <cp:lastModifiedBy>Trui Vermeersch</cp:lastModifiedBy>
  <cp:lastPrinted>2025-11-03T13:52:19Z</cp:lastPrinted>
  <dcterms:created xsi:type="dcterms:W3CDTF">2016-11-14T15:49:37Z</dcterms:created>
  <dcterms:modified xsi:type="dcterms:W3CDTF">2025-11-04T09:52:18Z</dcterms:modified>
  <cp:category>Documentatie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Bes</vt:lpwstr>
  </property>
  <property fmtid="{D5CDD505-2E9C-101B-9397-08002B2CF9AE}" pid="3" name="Korte inhoud">
    <vt:lpwstr>Dit rekenblad kan je helpen om de begroting te maken van de werkingsmiddelen die een basisschool gewoon onderwijs kan verwachten voor het jaar 2017.</vt:lpwstr>
  </property>
  <property fmtid="{D5CDD505-2E9C-101B-9397-08002B2CF9AE}" pid="4" name="Referentienummer">
    <vt:lpwstr>Bes-20161116-2</vt:lpwstr>
  </property>
  <property fmtid="{D5CDD505-2E9C-101B-9397-08002B2CF9AE}" pid="5" name="ContentTypeId">
    <vt:lpwstr>0x01010023B90A14FA855846A38B52082D061DCC</vt:lpwstr>
  </property>
  <property fmtid="{D5CDD505-2E9C-101B-9397-08002B2CF9AE}" pid="6" name="MediaServiceImageTags">
    <vt:lpwstr/>
  </property>
</Properties>
</file>