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C:\Users\isabelle.buyse\Downloads\"/>
    </mc:Choice>
  </mc:AlternateContent>
  <xr:revisionPtr revIDLastSave="0" documentId="8_{BB14BF3C-8D72-4B6C-975A-963115B5F4D2}" xr6:coauthVersionLast="47" xr6:coauthVersionMax="47" xr10:uidLastSave="{00000000-0000-0000-0000-000000000000}"/>
  <workbookProtection workbookAlgorithmName="SHA-512" workbookHashValue="V31MkCO9pT9vj2zRxG9veBuaoKiWDiIM+aB3nuSKuYiSdG9Ani6pKRzNUMs+4xoGaQCkTAuvolvuoxiw4D1Bqw==" workbookSaltValue="0NHWSti41c07j2jaKjus/A==" workbookSpinCount="100000" lockStructure="1"/>
  <bookViews>
    <workbookView xWindow="-108" yWindow="-108" windowWidth="23256" windowHeight="12456" tabRatio="748" activeTab="6" xr2:uid="{6E8754D1-19E5-44EC-94A1-647D7DDD4A8F}"/>
  </bookViews>
  <sheets>
    <sheet name="Rekening Jaar-1" sheetId="24" r:id="rId1"/>
    <sheet name="Rekening Jaar" sheetId="25" r:id="rId2"/>
    <sheet name="Totalen" sheetId="27" state="hidden" r:id="rId3"/>
    <sheet name="Controle" sheetId="28" r:id="rId4"/>
    <sheet name="S-vzw 1" sheetId="42" r:id="rId5"/>
    <sheet name="S-vzw 2" sheetId="43" r:id="rId6"/>
    <sheet name="Activa" sheetId="44" r:id="rId7"/>
    <sheet name="Passiva" sheetId="45" r:id="rId8"/>
    <sheet name="RR1" sheetId="46" r:id="rId9"/>
    <sheet name="RR2" sheetId="47" r:id="rId10"/>
    <sheet name="I" sheetId="48" r:id="rId11"/>
    <sheet name="II" sheetId="49" r:id="rId12"/>
    <sheet name="IIbis" sheetId="50" r:id="rId13"/>
    <sheet name="III" sheetId="51" r:id="rId14"/>
    <sheet name="IIIbis" sheetId="52" r:id="rId15"/>
    <sheet name="IV-V" sheetId="53" r:id="rId16"/>
    <sheet name="VI-VII" sheetId="54" r:id="rId17"/>
    <sheet name="VIII-IX" sheetId="55" r:id="rId18"/>
    <sheet name="X-XI" sheetId="56" r:id="rId19"/>
    <sheet name="XII" sheetId="57" r:id="rId20"/>
    <sheet name="XIII" sheetId="63" r:id="rId21"/>
    <sheet name="Waarderingsregels" sheetId="58" r:id="rId22"/>
    <sheet name="Waarderingsregels bis" sheetId="60" r:id="rId23"/>
  </sheets>
  <definedNames>
    <definedName name="_ftn1" localSheetId="4">'S-vzw 1'!#REF!</definedName>
    <definedName name="_ftn2" localSheetId="4">'S-vzw 1'!#REF!</definedName>
    <definedName name="_ftn3" localSheetId="4">'S-vzw 1'!#REF!</definedName>
    <definedName name="_ftnref1" localSheetId="4">'S-vzw 1'!$A$18</definedName>
    <definedName name="_ftnref2" localSheetId="4">'S-vzw 1'!$A$24</definedName>
    <definedName name="_ftnref3" localSheetId="4">'S-vzw 1'!$A$29</definedName>
    <definedName name="_Ref12766457" localSheetId="4">'S-vzw 1'!$A$29</definedName>
    <definedName name="_xlnm.Print_Titles" localSheetId="2">Totalen!$1:$2</definedName>
    <definedName name="_xlnm.Print_Titles" localSheetId="21">Waarderingsregels!$1:$2</definedName>
    <definedName name="_xlnm.Print_Titles" localSheetId="22">'Waarderingsregels bis'!$1:$2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9" i="27" l="1"/>
  <c r="C21" i="28" s="1"/>
  <c r="B167" i="27"/>
  <c r="D1" i="57"/>
  <c r="B168" i="27"/>
  <c r="D4" i="27" a="1"/>
  <c r="D4" i="27" s="1"/>
  <c r="E4" i="27" a="1"/>
  <c r="E4" i="27" s="1"/>
  <c r="G4" i="27" a="1"/>
  <c r="G4" i="27" s="1"/>
  <c r="H4" i="27" a="1"/>
  <c r="H4" i="27" s="1"/>
  <c r="D5" i="27" a="1"/>
  <c r="D5" i="27" s="1"/>
  <c r="F5" i="27" s="1"/>
  <c r="E5" i="27" a="1"/>
  <c r="E5" i="27" s="1"/>
  <c r="G5" i="27" a="1"/>
  <c r="G5" i="27" s="1"/>
  <c r="H5" i="27" a="1"/>
  <c r="H5" i="27" s="1"/>
  <c r="D6" i="27" a="1"/>
  <c r="D6" i="27" s="1"/>
  <c r="E6" i="27" a="1"/>
  <c r="E6" i="27" s="1"/>
  <c r="G6" i="27" a="1"/>
  <c r="G6" i="27"/>
  <c r="H6" i="27" a="1"/>
  <c r="H6" i="27" s="1"/>
  <c r="I6" i="27" s="1"/>
  <c r="B33" i="28" s="1"/>
  <c r="D7" i="27" a="1"/>
  <c r="D7" i="27" s="1"/>
  <c r="E7" i="27" a="1"/>
  <c r="E7" i="27"/>
  <c r="G7" i="27" a="1"/>
  <c r="G7" i="27" s="1"/>
  <c r="H7" i="27" a="1"/>
  <c r="H7" i="27" s="1"/>
  <c r="D8" i="27" a="1"/>
  <c r="D8" i="27" s="1"/>
  <c r="E8" i="27" a="1"/>
  <c r="E8" i="27" s="1"/>
  <c r="G8" i="27" a="1"/>
  <c r="G8" i="27" s="1"/>
  <c r="I8" i="27" s="1"/>
  <c r="H8" i="27"/>
  <c r="H8" i="27" a="1"/>
  <c r="D9" i="27" a="1"/>
  <c r="D9" i="27" s="1"/>
  <c r="E9" i="27" a="1"/>
  <c r="E9" i="27" s="1"/>
  <c r="G9" i="27" a="1"/>
  <c r="G9" i="27" s="1"/>
  <c r="I9" i="27" s="1"/>
  <c r="H9" i="27" a="1"/>
  <c r="H9" i="27"/>
  <c r="D10" i="27" a="1"/>
  <c r="D10" i="27" s="1"/>
  <c r="F10" i="27" s="1"/>
  <c r="E10" i="27" a="1"/>
  <c r="E10" i="27" s="1"/>
  <c r="G10" i="27" a="1"/>
  <c r="G10" i="27" s="1"/>
  <c r="I10" i="27" s="1"/>
  <c r="B39" i="28" s="1"/>
  <c r="H10" i="27"/>
  <c r="H10" i="27" a="1"/>
  <c r="D11" i="27" a="1"/>
  <c r="D11" i="27" s="1"/>
  <c r="E11" i="27" a="1"/>
  <c r="E11" i="27" s="1"/>
  <c r="G11" i="27" a="1"/>
  <c r="G11" i="27" s="1"/>
  <c r="I11" i="27" s="1"/>
  <c r="H11" i="27" a="1"/>
  <c r="H11" i="27" s="1"/>
  <c r="D12" i="27" a="1"/>
  <c r="D12" i="27"/>
  <c r="F12" i="27" s="1"/>
  <c r="E12" i="27" a="1"/>
  <c r="E12" i="27" s="1"/>
  <c r="G12" i="27" a="1"/>
  <c r="G12" i="27" s="1"/>
  <c r="H12" i="27" a="1"/>
  <c r="H12" i="27" s="1"/>
  <c r="D13" i="27"/>
  <c r="D13" i="27" a="1"/>
  <c r="E13" i="27" a="1"/>
  <c r="E13" i="27"/>
  <c r="F13" i="27" s="1"/>
  <c r="G13" i="27" a="1"/>
  <c r="G13" i="27" s="1"/>
  <c r="I13" i="27" s="1"/>
  <c r="H13" i="27" a="1"/>
  <c r="H13" i="27" s="1"/>
  <c r="D14" i="27" a="1"/>
  <c r="D14" i="27"/>
  <c r="F14" i="27" s="1"/>
  <c r="E14" i="27" a="1"/>
  <c r="E14" i="27" s="1"/>
  <c r="G14" i="27" a="1"/>
  <c r="G14" i="27" s="1"/>
  <c r="I14" i="27" s="1"/>
  <c r="H14" i="27" a="1"/>
  <c r="H14" i="27" s="1"/>
  <c r="D15" i="27"/>
  <c r="D15" i="27" a="1"/>
  <c r="E15" i="27" a="1"/>
  <c r="E15" i="27"/>
  <c r="G15" i="27" a="1"/>
  <c r="G15" i="27" s="1"/>
  <c r="H15" i="27" a="1"/>
  <c r="H15" i="27"/>
  <c r="D16" i="27" a="1"/>
  <c r="D16" i="27" s="1"/>
  <c r="E16" i="27" a="1"/>
  <c r="E16" i="27" s="1"/>
  <c r="G16" i="27" a="1"/>
  <c r="G16" i="27"/>
  <c r="H16" i="27" a="1"/>
  <c r="H16" i="27" s="1"/>
  <c r="D17" i="27"/>
  <c r="D17" i="27" a="1"/>
  <c r="E17" i="27" a="1"/>
  <c r="E17" i="27"/>
  <c r="G17" i="27" a="1"/>
  <c r="G17" i="27" s="1"/>
  <c r="H17" i="27" a="1"/>
  <c r="H17" i="27"/>
  <c r="D18" i="27" a="1"/>
  <c r="D18" i="27" s="1"/>
  <c r="E18" i="27" a="1"/>
  <c r="E18" i="27" s="1"/>
  <c r="G18" i="27" a="1"/>
  <c r="G18" i="27"/>
  <c r="H18" i="27" a="1"/>
  <c r="H18" i="27" s="1"/>
  <c r="D19" i="27"/>
  <c r="F19" i="27" s="1"/>
  <c r="D19" i="27" a="1"/>
  <c r="E19" i="27" a="1"/>
  <c r="E19" i="27"/>
  <c r="G19" i="27" a="1"/>
  <c r="G19" i="27"/>
  <c r="H19" i="27" a="1"/>
  <c r="H19" i="27" s="1"/>
  <c r="I19" i="27" s="1"/>
  <c r="D20" i="27" a="1"/>
  <c r="D20" i="27"/>
  <c r="E20" i="27" a="1"/>
  <c r="E20" i="27"/>
  <c r="G20" i="27" a="1"/>
  <c r="G20" i="27"/>
  <c r="I20" i="27" s="1"/>
  <c r="H20" i="27" a="1"/>
  <c r="H20" i="27" s="1"/>
  <c r="D21" i="27"/>
  <c r="D21" i="27" a="1"/>
  <c r="E21" i="27" a="1"/>
  <c r="E21" i="27"/>
  <c r="F21" i="27"/>
  <c r="G21" i="27"/>
  <c r="G21" i="27" a="1"/>
  <c r="H21" i="27" a="1"/>
  <c r="H21" i="27" s="1"/>
  <c r="D22" i="27" a="1"/>
  <c r="D22" i="27"/>
  <c r="F22" i="27"/>
  <c r="E22" i="27"/>
  <c r="E22" i="27" a="1"/>
  <c r="G22" i="27" a="1"/>
  <c r="G22" i="27" s="1"/>
  <c r="H22" i="27" a="1"/>
  <c r="H22" i="27" s="1"/>
  <c r="D31" i="27" a="1"/>
  <c r="D31" i="27" s="1"/>
  <c r="F31" i="27" s="1"/>
  <c r="E31" i="27"/>
  <c r="E31" i="27" a="1"/>
  <c r="G31" i="27" a="1"/>
  <c r="G31" i="27" s="1"/>
  <c r="I31" i="27" s="1"/>
  <c r="H31" i="27"/>
  <c r="H31" i="27" a="1"/>
  <c r="D32" i="27" a="1"/>
  <c r="D32" i="27" s="1"/>
  <c r="E32" i="27" a="1"/>
  <c r="E32" i="27" s="1"/>
  <c r="G32" i="27" a="1"/>
  <c r="G32" i="27" s="1"/>
  <c r="H32" i="27" a="1"/>
  <c r="H32" i="27" s="1"/>
  <c r="D33" i="27" a="1"/>
  <c r="D33" i="27" s="1"/>
  <c r="F33" i="27" s="1"/>
  <c r="E33" i="27" a="1"/>
  <c r="E33" i="27" s="1"/>
  <c r="G33" i="27" a="1"/>
  <c r="G33" i="27" s="1"/>
  <c r="I33" i="27" s="1"/>
  <c r="H33" i="27"/>
  <c r="H33" i="27" a="1"/>
  <c r="D34" i="27" a="1"/>
  <c r="D34" i="27" s="1"/>
  <c r="F34" i="27" s="1"/>
  <c r="E34" i="27" a="1"/>
  <c r="E34" i="27" s="1"/>
  <c r="G34" i="27"/>
  <c r="G34" i="27" a="1"/>
  <c r="H34" i="27" a="1"/>
  <c r="H34" i="27" s="1"/>
  <c r="I34" i="27" s="1"/>
  <c r="D36" i="27" a="1"/>
  <c r="D36" i="27" s="1"/>
  <c r="F36" i="27" s="1"/>
  <c r="E36" i="27"/>
  <c r="E36" i="27" a="1"/>
  <c r="G36" i="27" a="1"/>
  <c r="G36" i="27" s="1"/>
  <c r="I36" i="27" s="1"/>
  <c r="H36" i="27"/>
  <c r="H36" i="27" a="1"/>
  <c r="D37" i="27" a="1"/>
  <c r="D37" i="27"/>
  <c r="E37" i="27" a="1"/>
  <c r="E37" i="27" s="1"/>
  <c r="G37" i="27" a="1"/>
  <c r="G37" i="27" s="1"/>
  <c r="H37" i="27" a="1"/>
  <c r="H37" i="27" s="1"/>
  <c r="D38" i="27" a="1"/>
  <c r="D38" i="27" s="1"/>
  <c r="F38" i="27" s="1"/>
  <c r="E38" i="27" a="1"/>
  <c r="E38" i="27" s="1"/>
  <c r="G38" i="27" a="1"/>
  <c r="G38" i="27" s="1"/>
  <c r="I38" i="27" s="1"/>
  <c r="H38" i="27" a="1"/>
  <c r="H38" i="27" s="1"/>
  <c r="D41" i="27"/>
  <c r="D41" i="27" a="1"/>
  <c r="E41" i="27" a="1"/>
  <c r="E41" i="27"/>
  <c r="F41" i="27" s="1"/>
  <c r="G41" i="27" a="1"/>
  <c r="G41" i="27" s="1"/>
  <c r="H41" i="27" a="1"/>
  <c r="H41" i="27" s="1"/>
  <c r="D42" i="27" a="1"/>
  <c r="D42" i="27"/>
  <c r="E42" i="27"/>
  <c r="E42" i="27" a="1"/>
  <c r="G42" i="27" a="1"/>
  <c r="G42" i="27"/>
  <c r="I42" i="27"/>
  <c r="H42" i="27"/>
  <c r="H42" i="27" a="1"/>
  <c r="D43" i="27" a="1"/>
  <c r="D43" i="27" s="1"/>
  <c r="F43" i="27" s="1"/>
  <c r="E43" i="27" a="1"/>
  <c r="E43" i="27" s="1"/>
  <c r="G43" i="27"/>
  <c r="G43" i="27" a="1"/>
  <c r="H43" i="27" a="1"/>
  <c r="H43" i="27"/>
  <c r="I43" i="27"/>
  <c r="D44" i="27" a="1"/>
  <c r="D44" i="27" s="1"/>
  <c r="F44" i="27" s="1"/>
  <c r="E44" i="27"/>
  <c r="E44" i="27" a="1"/>
  <c r="G44" i="27" a="1"/>
  <c r="G44" i="27"/>
  <c r="I44" i="27"/>
  <c r="H44" i="27"/>
  <c r="H44" i="27" a="1"/>
  <c r="D45" i="27" a="1"/>
  <c r="D45" i="27" s="1"/>
  <c r="F45" i="27" s="1"/>
  <c r="E45" i="27" a="1"/>
  <c r="E45" i="27" s="1"/>
  <c r="G45" i="27"/>
  <c r="I45" i="27" s="1"/>
  <c r="G45" i="27" a="1"/>
  <c r="H45" i="27" a="1"/>
  <c r="H45" i="27"/>
  <c r="D46" i="27" a="1"/>
  <c r="D46" i="27" s="1"/>
  <c r="F46" i="27" s="1"/>
  <c r="E46" i="27"/>
  <c r="E46" i="27" a="1"/>
  <c r="G46" i="27" a="1"/>
  <c r="G46" i="27"/>
  <c r="I46" i="27"/>
  <c r="H46" i="27"/>
  <c r="H46" i="27" a="1"/>
  <c r="D47" i="27" a="1"/>
  <c r="D47" i="27" s="1"/>
  <c r="F47" i="27" s="1"/>
  <c r="E47" i="27" a="1"/>
  <c r="E47" i="27" s="1"/>
  <c r="G47" i="27"/>
  <c r="G47" i="27" a="1"/>
  <c r="H47" i="27" a="1"/>
  <c r="H47" i="27"/>
  <c r="I47" i="27"/>
  <c r="D48" i="27" a="1"/>
  <c r="D48" i="27" s="1"/>
  <c r="F48" i="27" s="1"/>
  <c r="E48" i="27"/>
  <c r="E48" i="27" a="1"/>
  <c r="G48" i="27" a="1"/>
  <c r="G48" i="27"/>
  <c r="I48" i="27"/>
  <c r="H48" i="27"/>
  <c r="H48" i="27" a="1"/>
  <c r="D49" i="27" a="1"/>
  <c r="D49" i="27" s="1"/>
  <c r="E49" i="27" a="1"/>
  <c r="E49" i="27" s="1"/>
  <c r="G49" i="27"/>
  <c r="G49" i="27" a="1"/>
  <c r="H49" i="27" a="1"/>
  <c r="H49" i="27" s="1"/>
  <c r="D50" i="27" a="1"/>
  <c r="D50" i="27" s="1"/>
  <c r="E50" i="27" a="1"/>
  <c r="E50" i="27" s="1"/>
  <c r="G50" i="27" a="1"/>
  <c r="G50" i="27" s="1"/>
  <c r="I50" i="27" s="1"/>
  <c r="H50" i="27"/>
  <c r="H50" i="27" a="1"/>
  <c r="D51" i="27" a="1"/>
  <c r="D51" i="27" s="1"/>
  <c r="E51" i="27" a="1"/>
  <c r="E51" i="27" s="1"/>
  <c r="G51" i="27"/>
  <c r="G51" i="27" a="1"/>
  <c r="H51" i="27" a="1"/>
  <c r="H51" i="27" s="1"/>
  <c r="I51" i="27" s="1"/>
  <c r="D52" i="27" a="1"/>
  <c r="D52" i="27" s="1"/>
  <c r="F52" i="27" s="1"/>
  <c r="E52" i="27" a="1"/>
  <c r="E52" i="27" s="1"/>
  <c r="G52" i="27" a="1"/>
  <c r="G52" i="27" s="1"/>
  <c r="I52" i="27" s="1"/>
  <c r="H52" i="27"/>
  <c r="H52" i="27" a="1"/>
  <c r="D53" i="27" a="1"/>
  <c r="D53" i="27" s="1"/>
  <c r="F53" i="27" s="1"/>
  <c r="E53" i="27" a="1"/>
  <c r="E53" i="27" s="1"/>
  <c r="G53" i="27" a="1"/>
  <c r="G53" i="27" s="1"/>
  <c r="I53" i="27" s="1"/>
  <c r="H53" i="27" a="1"/>
  <c r="H53" i="27" s="1"/>
  <c r="D54" i="27" a="1"/>
  <c r="D54" i="27" s="1"/>
  <c r="E54" i="27" a="1"/>
  <c r="E54" i="27" s="1"/>
  <c r="G54" i="27" a="1"/>
  <c r="G54" i="27" s="1"/>
  <c r="I54" i="27" s="1"/>
  <c r="H54" i="27"/>
  <c r="H54" i="27" a="1"/>
  <c r="D55" i="27" a="1"/>
  <c r="D55" i="27" s="1"/>
  <c r="E55" i="27" a="1"/>
  <c r="E55" i="27" s="1"/>
  <c r="G55" i="27" a="1"/>
  <c r="G55" i="27" s="1"/>
  <c r="I55" i="27" s="1"/>
  <c r="H55" i="27" a="1"/>
  <c r="H55" i="27" s="1"/>
  <c r="D56" i="27" a="1"/>
  <c r="D56" i="27" s="1"/>
  <c r="F56" i="27" s="1"/>
  <c r="E56" i="27" a="1"/>
  <c r="E56" i="27" s="1"/>
  <c r="G56" i="27" a="1"/>
  <c r="G56" i="27" s="1"/>
  <c r="I56" i="27" s="1"/>
  <c r="H56" i="27"/>
  <c r="H56" i="27" a="1"/>
  <c r="D57" i="27" a="1"/>
  <c r="D57" i="27" s="1"/>
  <c r="F57" i="27" s="1"/>
  <c r="E57" i="27" a="1"/>
  <c r="E57" i="27" s="1"/>
  <c r="G57" i="27"/>
  <c r="I57" i="27"/>
  <c r="G57" i="27" a="1"/>
  <c r="H57" i="27" a="1"/>
  <c r="H57" i="27"/>
  <c r="D58" i="27" a="1"/>
  <c r="D58" i="27" s="1"/>
  <c r="E58" i="27" a="1"/>
  <c r="E58" i="27" s="1"/>
  <c r="G58" i="27" a="1"/>
  <c r="G58" i="27" s="1"/>
  <c r="I58" i="27" s="1"/>
  <c r="H58" i="27" a="1"/>
  <c r="H58" i="27" s="1"/>
  <c r="D59" i="27"/>
  <c r="F59" i="27" s="1"/>
  <c r="D59" i="27" a="1"/>
  <c r="E59" i="27" a="1"/>
  <c r="E59" i="27"/>
  <c r="G59" i="27" a="1"/>
  <c r="G59" i="27" s="1"/>
  <c r="H59" i="27" a="1"/>
  <c r="H59" i="27" s="1"/>
  <c r="D60" i="27" a="1"/>
  <c r="D60" i="27"/>
  <c r="E60" i="27" a="1"/>
  <c r="E60" i="27" s="1"/>
  <c r="G60" i="27" a="1"/>
  <c r="G60" i="27"/>
  <c r="I60" i="27" s="1"/>
  <c r="H60" i="27" a="1"/>
  <c r="H60" i="27" s="1"/>
  <c r="D61" i="27" a="1"/>
  <c r="D61" i="27" s="1"/>
  <c r="F61" i="27" s="1"/>
  <c r="E61" i="27" a="1"/>
  <c r="E61" i="27"/>
  <c r="G61" i="27"/>
  <c r="G61" i="27" a="1"/>
  <c r="H61" i="27" a="1"/>
  <c r="H61" i="27"/>
  <c r="I61" i="27" s="1"/>
  <c r="D62" i="27" a="1"/>
  <c r="D62" i="27"/>
  <c r="E62" i="27" a="1"/>
  <c r="E62" i="27" s="1"/>
  <c r="G62" i="27" a="1"/>
  <c r="G62" i="27"/>
  <c r="H62" i="27"/>
  <c r="H62" i="27" a="1"/>
  <c r="D63" i="27" a="1"/>
  <c r="D63" i="27" s="1"/>
  <c r="F63" i="27" s="1"/>
  <c r="E63" i="27" a="1"/>
  <c r="E63" i="27" s="1"/>
  <c r="G63" i="27" a="1"/>
  <c r="G63" i="27" s="1"/>
  <c r="H63" i="27" a="1"/>
  <c r="H63" i="27" s="1"/>
  <c r="D68" i="27" a="1"/>
  <c r="D68" i="27" s="1"/>
  <c r="F68" i="27" s="1"/>
  <c r="E68" i="27" a="1"/>
  <c r="E68" i="27"/>
  <c r="G68" i="27"/>
  <c r="I68" i="27" s="1"/>
  <c r="G68" i="27" a="1"/>
  <c r="H68" i="27" a="1"/>
  <c r="H68" i="27"/>
  <c r="D69" i="27" a="1"/>
  <c r="D69" i="27"/>
  <c r="E69" i="27" a="1"/>
  <c r="E69" i="27" s="1"/>
  <c r="G69" i="27" a="1"/>
  <c r="G69" i="27"/>
  <c r="I69" i="27"/>
  <c r="H69" i="27"/>
  <c r="H69" i="27" a="1"/>
  <c r="D70" i="27" a="1"/>
  <c r="D70" i="27"/>
  <c r="F70" i="27" s="1"/>
  <c r="E70" i="27" a="1"/>
  <c r="E70" i="27"/>
  <c r="G70" i="27"/>
  <c r="G70" i="27" a="1"/>
  <c r="H70" i="27" a="1"/>
  <c r="H70" i="27" s="1"/>
  <c r="I70" i="27" s="1"/>
  <c r="D72" i="27" a="1"/>
  <c r="D72" i="27" s="1"/>
  <c r="E72" i="27" a="1"/>
  <c r="E72" i="27" s="1"/>
  <c r="G72" i="27" a="1"/>
  <c r="G72" i="27" s="1"/>
  <c r="I72" i="27" s="1"/>
  <c r="H72" i="27"/>
  <c r="H72" i="27" a="1"/>
  <c r="D73" i="27" a="1"/>
  <c r="D73" i="27" s="1"/>
  <c r="E73" i="27" a="1"/>
  <c r="E73" i="27" s="1"/>
  <c r="G73" i="27" a="1"/>
  <c r="G73" i="27" s="1"/>
  <c r="I73" i="27" s="1"/>
  <c r="H73" i="27" a="1"/>
  <c r="H73" i="27" s="1"/>
  <c r="D74" i="27" a="1"/>
  <c r="D74" i="27" s="1"/>
  <c r="E74" i="27" a="1"/>
  <c r="E74" i="27"/>
  <c r="G74" i="27"/>
  <c r="G74" i="27" a="1"/>
  <c r="H74" i="27" a="1"/>
  <c r="H74" i="27" s="1"/>
  <c r="D75" i="27" a="1"/>
  <c r="D75" i="27" s="1"/>
  <c r="F75" i="27" s="1"/>
  <c r="E75" i="27" a="1"/>
  <c r="E75" i="27" s="1"/>
  <c r="G75" i="27" a="1"/>
  <c r="G75" i="27" s="1"/>
  <c r="I75" i="27" s="1"/>
  <c r="H75" i="27"/>
  <c r="H75" i="27" a="1"/>
  <c r="D76" i="27" a="1"/>
  <c r="D76" i="27"/>
  <c r="F76" i="27" s="1"/>
  <c r="E76" i="27" a="1"/>
  <c r="E76" i="27"/>
  <c r="G76" i="27"/>
  <c r="G76" i="27" a="1"/>
  <c r="H76" i="27" a="1"/>
  <c r="H76" i="27" s="1"/>
  <c r="I76" i="27" s="1"/>
  <c r="D78" i="27" a="1"/>
  <c r="D78" i="27" s="1"/>
  <c r="E78" i="27" a="1"/>
  <c r="E78" i="27" s="1"/>
  <c r="G78" i="27"/>
  <c r="G78" i="27" a="1"/>
  <c r="H78" i="27"/>
  <c r="I78" i="27"/>
  <c r="H78" i="27" a="1"/>
  <c r="D79" i="27" a="1"/>
  <c r="D79" i="27"/>
  <c r="E79" i="27" a="1"/>
  <c r="E79" i="27" s="1"/>
  <c r="G79" i="27" a="1"/>
  <c r="G79" i="27" s="1"/>
  <c r="I79" i="27" s="1"/>
  <c r="H79" i="27"/>
  <c r="H79" i="27" a="1"/>
  <c r="D80" i="27" a="1"/>
  <c r="D80" i="27" s="1"/>
  <c r="F80" i="27" s="1"/>
  <c r="E80" i="27" a="1"/>
  <c r="E80" i="27"/>
  <c r="G80" i="27"/>
  <c r="G80" i="27" a="1"/>
  <c r="H80" i="27" a="1"/>
  <c r="H80" i="27" s="1"/>
  <c r="D82" i="27" a="1"/>
  <c r="D82" i="27" s="1"/>
  <c r="F82" i="27" s="1"/>
  <c r="E82" i="27" a="1"/>
  <c r="E82" i="27" s="1"/>
  <c r="G82" i="27" a="1"/>
  <c r="G82" i="27" s="1"/>
  <c r="I82" i="27" s="1"/>
  <c r="H82" i="27"/>
  <c r="H82" i="27" a="1"/>
  <c r="D83" i="27" a="1"/>
  <c r="D83" i="27"/>
  <c r="E83" i="27" a="1"/>
  <c r="E83" i="27" s="1"/>
  <c r="G83" i="27"/>
  <c r="I83" i="27" s="1"/>
  <c r="G83" i="27" a="1"/>
  <c r="H83" i="27" a="1"/>
  <c r="H83" i="27" s="1"/>
  <c r="D84" i="27" a="1"/>
  <c r="D84" i="27" s="1"/>
  <c r="E84" i="27" a="1"/>
  <c r="E84" i="27"/>
  <c r="G84" i="27"/>
  <c r="G84" i="27" a="1"/>
  <c r="H84" i="27" a="1"/>
  <c r="H84" i="27" s="1"/>
  <c r="I84" i="27" s="1"/>
  <c r="D86" i="27" a="1"/>
  <c r="D86" i="27" s="1"/>
  <c r="F86" i="27" s="1"/>
  <c r="E86" i="27" a="1"/>
  <c r="E86" i="27" s="1"/>
  <c r="G86" i="27" a="1"/>
  <c r="G86" i="27" s="1"/>
  <c r="I86" i="27" s="1"/>
  <c r="H86" i="27"/>
  <c r="H86" i="27" a="1"/>
  <c r="D89" i="27" a="1"/>
  <c r="D89" i="27" s="1"/>
  <c r="E89" i="27" a="1"/>
  <c r="E89" i="27"/>
  <c r="G89" i="27"/>
  <c r="G89" i="27" a="1"/>
  <c r="H89" i="27" a="1"/>
  <c r="H89" i="27" s="1"/>
  <c r="D91" i="27" a="1"/>
  <c r="D91" i="27" s="1"/>
  <c r="E91" i="27" a="1"/>
  <c r="E91" i="27" s="1"/>
  <c r="G91" i="27"/>
  <c r="G91" i="27" a="1"/>
  <c r="H91" i="27"/>
  <c r="I91" i="27" s="1"/>
  <c r="H91" i="27" a="1"/>
  <c r="D93" i="27" a="1"/>
  <c r="D93" i="27"/>
  <c r="E93" i="27" a="1"/>
  <c r="E93" i="27" s="1"/>
  <c r="G93" i="27" a="1"/>
  <c r="G93" i="27" s="1"/>
  <c r="I93" i="27" s="1"/>
  <c r="H93" i="27"/>
  <c r="H93" i="27" a="1"/>
  <c r="D95" i="27" a="1"/>
  <c r="D95" i="27" s="1"/>
  <c r="F95" i="27" s="1"/>
  <c r="E95" i="27" a="1"/>
  <c r="E95" i="27"/>
  <c r="G95" i="27"/>
  <c r="G95" i="27" a="1"/>
  <c r="I95" i="27"/>
  <c r="H95" i="27" a="1"/>
  <c r="H95" i="27" s="1"/>
  <c r="D97" i="27" a="1"/>
  <c r="D97" i="27" s="1"/>
  <c r="E97" i="27" a="1"/>
  <c r="E97" i="27" s="1"/>
  <c r="G97" i="27" a="1"/>
  <c r="G97" i="27" s="1"/>
  <c r="I97" i="27" s="1"/>
  <c r="H97" i="27"/>
  <c r="H97" i="27" a="1"/>
  <c r="D98" i="27" a="1"/>
  <c r="D98" i="27" s="1"/>
  <c r="E98" i="27" a="1"/>
  <c r="E98" i="27" s="1"/>
  <c r="G98" i="27"/>
  <c r="I98" i="27" s="1"/>
  <c r="G98" i="27" a="1"/>
  <c r="H98" i="27"/>
  <c r="H98" i="27" a="1"/>
  <c r="D99" i="27" a="1"/>
  <c r="D99" i="27" s="1"/>
  <c r="E99" i="27" a="1"/>
  <c r="E99" i="27" s="1"/>
  <c r="G99" i="27"/>
  <c r="G99" i="27" a="1"/>
  <c r="H99" i="27"/>
  <c r="I99" i="27" s="1"/>
  <c r="H99" i="27" a="1"/>
  <c r="D100" i="27" a="1"/>
  <c r="D100" i="27"/>
  <c r="F100" i="27"/>
  <c r="E100" i="27" a="1"/>
  <c r="E100" i="27" s="1"/>
  <c r="G100" i="27"/>
  <c r="G100" i="27" a="1"/>
  <c r="H100" i="27"/>
  <c r="H100" i="27" a="1"/>
  <c r="I100" i="27"/>
  <c r="D102" i="27" a="1"/>
  <c r="D102" i="27" s="1"/>
  <c r="E102" i="27" a="1"/>
  <c r="E102" i="27"/>
  <c r="G102" i="27"/>
  <c r="G102" i="27" a="1"/>
  <c r="H102" i="27" a="1"/>
  <c r="H102" i="27" s="1"/>
  <c r="I102" i="27" s="1"/>
  <c r="D104" i="27" a="1"/>
  <c r="D104" i="27" s="1"/>
  <c r="E104" i="27" a="1"/>
  <c r="E104" i="27" s="1"/>
  <c r="G104" i="27"/>
  <c r="G104" i="27" a="1"/>
  <c r="H104" i="27"/>
  <c r="I104" i="27" s="1"/>
  <c r="H104" i="27" a="1"/>
  <c r="D106" i="27" a="1"/>
  <c r="D106" i="27"/>
  <c r="F106" i="27" s="1"/>
  <c r="E106" i="27" a="1"/>
  <c r="E106" i="27" s="1"/>
  <c r="G106" i="27" a="1"/>
  <c r="G106" i="27" s="1"/>
  <c r="H106" i="27" a="1"/>
  <c r="H106" i="27" s="1"/>
  <c r="D108" i="27" a="1"/>
  <c r="D108" i="27" s="1"/>
  <c r="E108" i="27" a="1"/>
  <c r="E108" i="27" s="1"/>
  <c r="G108" i="27"/>
  <c r="I108" i="27" s="1"/>
  <c r="G108" i="27" a="1"/>
  <c r="H108" i="27"/>
  <c r="H108" i="27" a="1"/>
  <c r="D110" i="27" a="1"/>
  <c r="D110" i="27"/>
  <c r="E110" i="27" a="1"/>
  <c r="E110" i="27" s="1"/>
  <c r="G110" i="27" a="1"/>
  <c r="G110" i="27" s="1"/>
  <c r="I110" i="27" s="1"/>
  <c r="H110" i="27"/>
  <c r="H110" i="27" a="1"/>
  <c r="D112" i="27" a="1"/>
  <c r="D112" i="27"/>
  <c r="F112" i="27" s="1"/>
  <c r="E112" i="27" a="1"/>
  <c r="E112" i="27"/>
  <c r="G112" i="27"/>
  <c r="G112" i="27" a="1"/>
  <c r="I112" i="27"/>
  <c r="H112" i="27" a="1"/>
  <c r="H112" i="27" s="1"/>
  <c r="D114" i="27" a="1"/>
  <c r="D114" i="27" s="1"/>
  <c r="E114" i="27" a="1"/>
  <c r="E114" i="27" s="1"/>
  <c r="G114" i="27" a="1"/>
  <c r="G114" i="27" s="1"/>
  <c r="H114" i="27"/>
  <c r="H114" i="27" a="1"/>
  <c r="D115" i="27" a="1"/>
  <c r="D115" i="27" s="1"/>
  <c r="E115" i="27" a="1"/>
  <c r="E115" i="27" s="1"/>
  <c r="G115" i="27" a="1"/>
  <c r="G115" i="27" s="1"/>
  <c r="I115" i="27" s="1"/>
  <c r="H115" i="27" a="1"/>
  <c r="H115" i="27" s="1"/>
  <c r="D116" i="27" a="1"/>
  <c r="D116" i="27" s="1"/>
  <c r="E116" i="27" a="1"/>
  <c r="E116" i="27"/>
  <c r="G116" i="27"/>
  <c r="G116" i="27" a="1"/>
  <c r="H116" i="27" a="1"/>
  <c r="H116" i="27" s="1"/>
  <c r="D118" i="27" a="1"/>
  <c r="D118" i="27" s="1"/>
  <c r="F118" i="27"/>
  <c r="E118" i="27" a="1"/>
  <c r="E118" i="27" s="1"/>
  <c r="G118" i="27" a="1"/>
  <c r="G118" i="27" s="1"/>
  <c r="I118" i="27" s="1"/>
  <c r="H118" i="27"/>
  <c r="H118" i="27" a="1"/>
  <c r="D120" i="27" a="1"/>
  <c r="D120" i="27"/>
  <c r="E120" i="27" a="1"/>
  <c r="E120" i="27"/>
  <c r="G120" i="27"/>
  <c r="G120" i="27" a="1"/>
  <c r="H120" i="27" a="1"/>
  <c r="H120" i="27" s="1"/>
  <c r="I120" i="27" s="1"/>
  <c r="G24" i="46" s="1"/>
  <c r="D122" i="27" a="1"/>
  <c r="D122" i="27" s="1"/>
  <c r="E122" i="27" a="1"/>
  <c r="E122" i="27" s="1"/>
  <c r="G122" i="27"/>
  <c r="G122" i="27" a="1"/>
  <c r="H122" i="27"/>
  <c r="I122" i="27"/>
  <c r="H122" i="27" a="1"/>
  <c r="D124" i="27" a="1"/>
  <c r="D124" i="27"/>
  <c r="E124" i="27" a="1"/>
  <c r="E124" i="27" s="1"/>
  <c r="G124" i="27" a="1"/>
  <c r="G124" i="27" s="1"/>
  <c r="H124" i="27"/>
  <c r="H124" i="27" a="1"/>
  <c r="D126" i="27" a="1"/>
  <c r="D126" i="27" s="1"/>
  <c r="F126" i="27" s="1"/>
  <c r="E126" i="27" a="1"/>
  <c r="E126" i="27"/>
  <c r="G126" i="27" a="1"/>
  <c r="G126" i="27" s="1"/>
  <c r="I126" i="27" s="1"/>
  <c r="H126" i="27" a="1"/>
  <c r="H126" i="27" s="1"/>
  <c r="D127" i="27" a="1"/>
  <c r="D127" i="27" s="1"/>
  <c r="E127" i="27" a="1"/>
  <c r="E127" i="27" s="1"/>
  <c r="F127" i="27" s="1"/>
  <c r="H40" i="56" s="1"/>
  <c r="G127" i="27" a="1"/>
  <c r="G127" i="27" s="1"/>
  <c r="I127" i="27" s="1"/>
  <c r="H127" i="27"/>
  <c r="H127" i="27" a="1"/>
  <c r="D128" i="27" a="1"/>
  <c r="D128" i="27" s="1"/>
  <c r="E128" i="27" a="1"/>
  <c r="E128" i="27" s="1"/>
  <c r="G128" i="27"/>
  <c r="G128" i="27" a="1"/>
  <c r="H128" i="27" a="1"/>
  <c r="H128" i="27" s="1"/>
  <c r="D129" i="27" a="1"/>
  <c r="D129" i="27" s="1"/>
  <c r="E129" i="27" a="1"/>
  <c r="E129" i="27"/>
  <c r="G129" i="27"/>
  <c r="G129" i="27" a="1"/>
  <c r="H129" i="27" a="1"/>
  <c r="H129" i="27" s="1"/>
  <c r="I129" i="27"/>
  <c r="D130" i="27" a="1"/>
  <c r="D130" i="27" s="1"/>
  <c r="E130" i="27" a="1"/>
  <c r="E130" i="27" s="1"/>
  <c r="G130" i="27"/>
  <c r="G130" i="27" a="1"/>
  <c r="H130" i="27"/>
  <c r="I130" i="27" s="1"/>
  <c r="G46" i="56" s="1"/>
  <c r="H130" i="27" a="1"/>
  <c r="D131" i="27" a="1"/>
  <c r="D131" i="27"/>
  <c r="F131" i="27" s="1"/>
  <c r="E131" i="27" a="1"/>
  <c r="E131" i="27" s="1"/>
  <c r="G131" i="27"/>
  <c r="I131" i="27" s="1"/>
  <c r="G131" i="27" a="1"/>
  <c r="H131" i="27"/>
  <c r="H131" i="27" a="1"/>
  <c r="D133" i="27" a="1"/>
  <c r="D133" i="27" s="1"/>
  <c r="E133" i="27" a="1"/>
  <c r="E133" i="27"/>
  <c r="G133" i="27"/>
  <c r="G133" i="27" a="1"/>
  <c r="I133" i="27"/>
  <c r="H133" i="27" a="1"/>
  <c r="H133" i="27" s="1"/>
  <c r="D134" i="27" a="1"/>
  <c r="D134" i="27" s="1"/>
  <c r="E134" i="27" a="1"/>
  <c r="E134" i="27" s="1"/>
  <c r="F134" i="27" s="1"/>
  <c r="G134" i="27" a="1"/>
  <c r="G134" i="27" s="1"/>
  <c r="I134" i="27" s="1"/>
  <c r="H134" i="27"/>
  <c r="H134" i="27" a="1"/>
  <c r="D135" i="27" a="1"/>
  <c r="D135" i="27" s="1"/>
  <c r="F135" i="27" s="1"/>
  <c r="H53" i="56" s="1"/>
  <c r="E135" i="27" a="1"/>
  <c r="E135" i="27"/>
  <c r="G135" i="27"/>
  <c r="G135" i="27" a="1"/>
  <c r="I135" i="27"/>
  <c r="G53" i="56" s="1"/>
  <c r="H135" i="27" a="1"/>
  <c r="H135" i="27" s="1"/>
  <c r="D136" i="27" a="1"/>
  <c r="D136" i="27"/>
  <c r="E136" i="27" a="1"/>
  <c r="E136" i="27" s="1"/>
  <c r="F136" i="27" s="1"/>
  <c r="H54" i="56" s="1"/>
  <c r="G136" i="27" a="1"/>
  <c r="G136" i="27"/>
  <c r="I136" i="27" s="1"/>
  <c r="G54" i="56" s="1"/>
  <c r="H136" i="27"/>
  <c r="H136" i="27" a="1"/>
  <c r="D137" i="27" a="1"/>
  <c r="D137" i="27" s="1"/>
  <c r="F137" i="27" s="1"/>
  <c r="H55" i="56" s="1"/>
  <c r="E137" i="27" a="1"/>
  <c r="E137" i="27"/>
  <c r="G137" i="27"/>
  <c r="I137" i="27" s="1"/>
  <c r="G55" i="56" s="1"/>
  <c r="G137" i="27" a="1"/>
  <c r="H137" i="27" a="1"/>
  <c r="H137" i="27" s="1"/>
  <c r="D138" i="27" a="1"/>
  <c r="D138" i="27"/>
  <c r="F138" i="27"/>
  <c r="E138" i="27"/>
  <c r="E138" i="27" a="1"/>
  <c r="G138" i="27" a="1"/>
  <c r="G138" i="27"/>
  <c r="I138" i="27" s="1"/>
  <c r="G56" i="56" s="1"/>
  <c r="H138" i="27" a="1"/>
  <c r="H138" i="27" s="1"/>
  <c r="D142" i="27" a="1"/>
  <c r="D142" i="27"/>
  <c r="D144" i="27" s="1"/>
  <c r="E142" i="27" a="1"/>
  <c r="E142" i="27" s="1"/>
  <c r="G142" i="27"/>
  <c r="G144" i="27" s="1"/>
  <c r="G142" i="27" a="1"/>
  <c r="H142" i="27"/>
  <c r="I142" i="27" s="1"/>
  <c r="I144" i="27" s="1"/>
  <c r="H142" i="27" a="1"/>
  <c r="D143" i="27" a="1"/>
  <c r="D143" i="27" s="1"/>
  <c r="E143" i="27" a="1"/>
  <c r="E143" i="27" s="1"/>
  <c r="E144" i="27" s="1"/>
  <c r="G143" i="27" a="1"/>
  <c r="G143" i="27" s="1"/>
  <c r="I143" i="27" s="1"/>
  <c r="H143" i="27" a="1"/>
  <c r="H143" i="27" s="1"/>
  <c r="D146" i="27" a="1"/>
  <c r="D146" i="27" s="1"/>
  <c r="E146" i="27" a="1"/>
  <c r="E146" i="27" s="1"/>
  <c r="G146" i="27"/>
  <c r="I146" i="27" s="1"/>
  <c r="G13" i="47" s="1"/>
  <c r="G146" i="27" a="1"/>
  <c r="H146" i="27" a="1"/>
  <c r="H146" i="27" s="1"/>
  <c r="D147" i="27" a="1"/>
  <c r="D147" i="27" s="1"/>
  <c r="E147" i="27" a="1"/>
  <c r="E147" i="27" s="1"/>
  <c r="G147" i="27" a="1"/>
  <c r="G147" i="27" s="1"/>
  <c r="I147" i="27" s="1"/>
  <c r="G15" i="47" s="1"/>
  <c r="H147" i="27"/>
  <c r="H147" i="27" a="1"/>
  <c r="D149" i="27" a="1"/>
  <c r="D149" i="27" s="1"/>
  <c r="F149" i="27" s="1"/>
  <c r="J12" i="47" s="1"/>
  <c r="E149" i="27" a="1"/>
  <c r="E149" i="27" s="1"/>
  <c r="G149" i="27"/>
  <c r="I149" i="27" s="1"/>
  <c r="G12" i="47" s="1"/>
  <c r="G149" i="27" a="1"/>
  <c r="H149" i="27" a="1"/>
  <c r="H149" i="27" s="1"/>
  <c r="D151" i="27" a="1"/>
  <c r="D151" i="27" s="1"/>
  <c r="E151" i="27" a="1"/>
  <c r="E151" i="27" s="1"/>
  <c r="G151" i="27" a="1"/>
  <c r="G151" i="27"/>
  <c r="H151" i="27"/>
  <c r="I151" i="27" s="1"/>
  <c r="G18" i="47" s="1"/>
  <c r="H151" i="27" a="1"/>
  <c r="D152" i="27" a="1"/>
  <c r="D152" i="27" s="1"/>
  <c r="F152" i="27" s="1"/>
  <c r="E152" i="27" a="1"/>
  <c r="E152" i="27" s="1"/>
  <c r="G152" i="27"/>
  <c r="G152" i="27" a="1"/>
  <c r="H152" i="27" a="1"/>
  <c r="H152" i="27" s="1"/>
  <c r="I152" i="27"/>
  <c r="G19" i="47"/>
  <c r="D157" i="27" a="1"/>
  <c r="D157" i="27" s="1"/>
  <c r="E157" i="27" a="1"/>
  <c r="E157" i="27" s="1"/>
  <c r="G157" i="27" a="1"/>
  <c r="G157" i="27" s="1"/>
  <c r="H157" i="27" a="1"/>
  <c r="H157" i="27"/>
  <c r="D158" i="27" a="1"/>
  <c r="D158" i="27" s="1"/>
  <c r="F158" i="27" s="1"/>
  <c r="E158" i="27" a="1"/>
  <c r="E158" i="27" s="1"/>
  <c r="G158" i="27" a="1"/>
  <c r="G158" i="27" s="1"/>
  <c r="I158" i="27" s="1"/>
  <c r="H158" i="27" a="1"/>
  <c r="H158" i="27" s="1"/>
  <c r="D159" i="27" a="1"/>
  <c r="D159" i="27" s="1"/>
  <c r="F159" i="27" s="1"/>
  <c r="C24" i="28" s="1"/>
  <c r="E159" i="27" a="1"/>
  <c r="E159" i="27"/>
  <c r="G159" i="27"/>
  <c r="G159" i="27" a="1"/>
  <c r="H159" i="27" a="1"/>
  <c r="H159" i="27"/>
  <c r="I159" i="27"/>
  <c r="D160" i="27" a="1"/>
  <c r="D160" i="27" s="1"/>
  <c r="F160" i="27" s="1"/>
  <c r="E160" i="27" a="1"/>
  <c r="E160" i="27" s="1"/>
  <c r="G160" i="27" a="1"/>
  <c r="G160" i="27" s="1"/>
  <c r="H160" i="27" a="1"/>
  <c r="H160" i="27" s="1"/>
  <c r="D161" i="27" a="1"/>
  <c r="D161" i="27" s="1"/>
  <c r="E161" i="27" a="1"/>
  <c r="E161" i="27" s="1"/>
  <c r="F161" i="27" s="1"/>
  <c r="C26" i="28" s="1"/>
  <c r="G161" i="27" a="1"/>
  <c r="G161" i="27"/>
  <c r="H161" i="27" a="1"/>
  <c r="H161" i="27" s="1"/>
  <c r="I161" i="27" s="1"/>
  <c r="D162" i="27" a="1"/>
  <c r="D162" i="27" s="1"/>
  <c r="F162" i="27" s="1"/>
  <c r="E162" i="27" a="1"/>
  <c r="E162" i="27" s="1"/>
  <c r="G162" i="27" a="1"/>
  <c r="G162" i="27"/>
  <c r="H162" i="27" a="1"/>
  <c r="H162" i="27" s="1"/>
  <c r="I162" i="27" s="1"/>
  <c r="D163" i="27" a="1"/>
  <c r="D163" i="27"/>
  <c r="E163" i="27" a="1"/>
  <c r="E163" i="27" s="1"/>
  <c r="F163" i="27" s="1"/>
  <c r="G163" i="27" a="1"/>
  <c r="G163" i="27" s="1"/>
  <c r="I163" i="27" s="1"/>
  <c r="H163" i="27" a="1"/>
  <c r="H163" i="27"/>
  <c r="A1" i="28"/>
  <c r="C9" i="28"/>
  <c r="C14" i="28"/>
  <c r="D9" i="28"/>
  <c r="D14" i="28" s="1"/>
  <c r="B35" i="28"/>
  <c r="C36" i="28"/>
  <c r="B37" i="28"/>
  <c r="D37" i="28" s="1"/>
  <c r="B40" i="28"/>
  <c r="B41" i="28"/>
  <c r="D41" i="28" s="1"/>
  <c r="C41" i="28"/>
  <c r="B44" i="28"/>
  <c r="C44" i="28"/>
  <c r="D44" i="28" s="1"/>
  <c r="C45" i="28"/>
  <c r="B46" i="28"/>
  <c r="C46" i="28"/>
  <c r="D46" i="28"/>
  <c r="B47" i="28"/>
  <c r="D47" i="28"/>
  <c r="C47" i="28"/>
  <c r="B52" i="28"/>
  <c r="D52" i="28" s="1"/>
  <c r="B53" i="28"/>
  <c r="B55" i="28"/>
  <c r="B57" i="28"/>
  <c r="B61" i="28"/>
  <c r="B62" i="28"/>
  <c r="C62" i="28"/>
  <c r="D62" i="28"/>
  <c r="C63" i="28"/>
  <c r="B65" i="28"/>
  <c r="B66" i="28"/>
  <c r="C66" i="28"/>
  <c r="D66" i="28"/>
  <c r="B67" i="28"/>
  <c r="C67" i="28"/>
  <c r="D67" i="28"/>
  <c r="C71" i="28"/>
  <c r="C72" i="28"/>
  <c r="C74" i="28"/>
  <c r="C75" i="28"/>
  <c r="B79" i="28"/>
  <c r="C79" i="28"/>
  <c r="B81" i="28"/>
  <c r="C81" i="28"/>
  <c r="D81" i="28"/>
  <c r="L10" i="44"/>
  <c r="G13" i="44"/>
  <c r="G15" i="44"/>
  <c r="G16" i="44"/>
  <c r="G17" i="44"/>
  <c r="L17" i="44"/>
  <c r="G18" i="44"/>
  <c r="L21" i="44"/>
  <c r="L20" i="44" s="1"/>
  <c r="G22" i="44"/>
  <c r="L22" i="44"/>
  <c r="G23" i="44"/>
  <c r="L23" i="44"/>
  <c r="G35" i="44"/>
  <c r="G33" i="44" s="1"/>
  <c r="L35" i="44"/>
  <c r="L33" i="44" s="1"/>
  <c r="G37" i="44"/>
  <c r="L39" i="44"/>
  <c r="L41" i="44"/>
  <c r="L6" i="45"/>
  <c r="G8" i="45"/>
  <c r="G10" i="45"/>
  <c r="L10" i="45"/>
  <c r="G12" i="45"/>
  <c r="L12" i="45"/>
  <c r="G14" i="45"/>
  <c r="L14" i="45"/>
  <c r="G19" i="45"/>
  <c r="L19" i="45"/>
  <c r="L18" i="45"/>
  <c r="G20" i="45"/>
  <c r="G18" i="45" s="1"/>
  <c r="L20" i="45"/>
  <c r="G21" i="45"/>
  <c r="L21" i="45"/>
  <c r="G29" i="45"/>
  <c r="G30" i="45"/>
  <c r="G31" i="45"/>
  <c r="L31" i="45"/>
  <c r="G32" i="45"/>
  <c r="L32" i="45"/>
  <c r="G33" i="45"/>
  <c r="G34" i="45"/>
  <c r="G35" i="45"/>
  <c r="L35" i="45"/>
  <c r="G36" i="45"/>
  <c r="G37" i="45"/>
  <c r="L37" i="45"/>
  <c r="G40" i="45"/>
  <c r="L40" i="45"/>
  <c r="G43" i="45"/>
  <c r="L43" i="45"/>
  <c r="L42" i="45" s="1"/>
  <c r="G44" i="45"/>
  <c r="G42" i="45"/>
  <c r="L45" i="45"/>
  <c r="G48" i="45"/>
  <c r="G49" i="45"/>
  <c r="G46" i="45"/>
  <c r="L49" i="45"/>
  <c r="L46" i="45" s="1"/>
  <c r="G51" i="45"/>
  <c r="G54" i="45"/>
  <c r="L54" i="45"/>
  <c r="G56" i="45"/>
  <c r="L56" i="45"/>
  <c r="L58" i="45"/>
  <c r="G8" i="46"/>
  <c r="G9" i="46"/>
  <c r="G11" i="46"/>
  <c r="K11" i="46"/>
  <c r="G12" i="46"/>
  <c r="G15" i="46"/>
  <c r="K16" i="46"/>
  <c r="G17" i="46"/>
  <c r="G18" i="46"/>
  <c r="G19" i="46"/>
  <c r="K19" i="46"/>
  <c r="G22" i="46"/>
  <c r="K22" i="46"/>
  <c r="G29" i="46"/>
  <c r="G36" i="46"/>
  <c r="K36" i="46"/>
  <c r="G38" i="46"/>
  <c r="G16" i="48"/>
  <c r="H16" i="48"/>
  <c r="H26" i="48" s="1"/>
  <c r="G25" i="48"/>
  <c r="H25" i="48"/>
  <c r="G15" i="49"/>
  <c r="I15" i="49"/>
  <c r="I35" i="49" s="1"/>
  <c r="C34" i="28" s="1"/>
  <c r="J15" i="49"/>
  <c r="G24" i="49"/>
  <c r="I24" i="49"/>
  <c r="J24" i="49"/>
  <c r="G34" i="49"/>
  <c r="G35" i="49"/>
  <c r="C33" i="28" s="1"/>
  <c r="D33" i="28" s="1"/>
  <c r="I34" i="49"/>
  <c r="J34" i="49"/>
  <c r="G15" i="50"/>
  <c r="I15" i="50"/>
  <c r="I34" i="50" s="1"/>
  <c r="C39" i="28" s="1"/>
  <c r="D39" i="28" s="1"/>
  <c r="J15" i="50"/>
  <c r="C40" i="28"/>
  <c r="D40" i="28"/>
  <c r="G23" i="50"/>
  <c r="I23" i="50"/>
  <c r="J23" i="50"/>
  <c r="G33" i="50"/>
  <c r="I33" i="50"/>
  <c r="J33" i="50"/>
  <c r="J34" i="50" s="1"/>
  <c r="G34" i="50"/>
  <c r="C37" i="28" s="1"/>
  <c r="C38" i="28"/>
  <c r="G39" i="50"/>
  <c r="G41" i="50"/>
  <c r="G15" i="51"/>
  <c r="G24" i="51"/>
  <c r="G29" i="51" s="1"/>
  <c r="C49" i="28" s="1"/>
  <c r="G28" i="51"/>
  <c r="G46" i="51"/>
  <c r="C52" i="28"/>
  <c r="H46" i="51"/>
  <c r="C53" i="28"/>
  <c r="D53" i="28" s="1"/>
  <c r="G7" i="53"/>
  <c r="H7" i="53"/>
  <c r="G9" i="53"/>
  <c r="H9" i="53"/>
  <c r="G13" i="53"/>
  <c r="H13" i="53"/>
  <c r="G16" i="53"/>
  <c r="H16" i="53"/>
  <c r="H9" i="54"/>
  <c r="C57" i="28" s="1"/>
  <c r="D57" i="28" s="1"/>
  <c r="H17" i="54"/>
  <c r="G8" i="55"/>
  <c r="C61" i="28" s="1"/>
  <c r="D61" i="28" s="1"/>
  <c r="I8" i="55"/>
  <c r="C65" i="28" s="1"/>
  <c r="D65" i="28" s="1"/>
  <c r="I15" i="55"/>
  <c r="L8" i="55"/>
  <c r="L15" i="55"/>
  <c r="I21" i="55"/>
  <c r="I31" i="55" s="1"/>
  <c r="K21" i="55"/>
  <c r="I27" i="55"/>
  <c r="K27" i="55"/>
  <c r="K31" i="55"/>
  <c r="K36" i="55"/>
  <c r="K38" i="55"/>
  <c r="G8" i="56"/>
  <c r="G9" i="56"/>
  <c r="G10" i="56"/>
  <c r="G11" i="56"/>
  <c r="H11" i="56"/>
  <c r="G40" i="56"/>
  <c r="G44" i="56"/>
  <c r="G47" i="56"/>
  <c r="H47" i="56"/>
  <c r="G51" i="56"/>
  <c r="H51" i="56"/>
  <c r="H56" i="56"/>
  <c r="D79" i="28"/>
  <c r="J19" i="47"/>
  <c r="F146" i="27"/>
  <c r="J13" i="47"/>
  <c r="H144" i="27"/>
  <c r="I160" i="27"/>
  <c r="F133" i="27"/>
  <c r="K38" i="46"/>
  <c r="F129" i="27"/>
  <c r="H44" i="56" s="1"/>
  <c r="F122" i="27"/>
  <c r="K29" i="46"/>
  <c r="F116" i="27"/>
  <c r="F102" i="27"/>
  <c r="K12" i="46"/>
  <c r="F98" i="27"/>
  <c r="H9" i="56"/>
  <c r="F93" i="27"/>
  <c r="K9" i="46" s="1"/>
  <c r="F83" i="27"/>
  <c r="F79" i="27"/>
  <c r="F73" i="27"/>
  <c r="I62" i="27"/>
  <c r="G50" i="45"/>
  <c r="G64" i="27"/>
  <c r="F130" i="27"/>
  <c r="H46" i="56"/>
  <c r="E64" i="27"/>
  <c r="F142" i="27"/>
  <c r="F128" i="27"/>
  <c r="H42" i="56"/>
  <c r="F124" i="27"/>
  <c r="K31" i="46"/>
  <c r="F115" i="27"/>
  <c r="F110" i="27"/>
  <c r="K18" i="46"/>
  <c r="F104" i="27"/>
  <c r="K15" i="46"/>
  <c r="F91" i="27"/>
  <c r="K8" i="46"/>
  <c r="F84" i="27"/>
  <c r="F78" i="27"/>
  <c r="F74" i="27"/>
  <c r="F69" i="27"/>
  <c r="L36" i="45" s="1"/>
  <c r="F58" i="27"/>
  <c r="L44" i="45"/>
  <c r="H23" i="27"/>
  <c r="H25" i="27"/>
  <c r="H28" i="27"/>
  <c r="D29" i="27"/>
  <c r="F18" i="27"/>
  <c r="L34" i="44"/>
  <c r="F17" i="27"/>
  <c r="E29" i="27"/>
  <c r="D26" i="27"/>
  <c r="F16" i="27"/>
  <c r="L29" i="44"/>
  <c r="F15" i="27"/>
  <c r="E26" i="27"/>
  <c r="F7" i="27"/>
  <c r="L14" i="44" s="1"/>
  <c r="G25" i="27"/>
  <c r="G28" i="27"/>
  <c r="I4" i="27"/>
  <c r="G23" i="27"/>
  <c r="F60" i="27"/>
  <c r="L48" i="45"/>
  <c r="F42" i="27"/>
  <c r="D64" i="27"/>
  <c r="F20" i="27"/>
  <c r="L37" i="44"/>
  <c r="L25" i="44" s="1"/>
  <c r="I18" i="27"/>
  <c r="G34" i="44"/>
  <c r="G29" i="27"/>
  <c r="H29" i="27"/>
  <c r="I17" i="27"/>
  <c r="I16" i="27"/>
  <c r="G29" i="44"/>
  <c r="G26" i="27"/>
  <c r="H26" i="27"/>
  <c r="I15" i="27"/>
  <c r="G28" i="44" s="1"/>
  <c r="F11" i="27"/>
  <c r="L18" i="44"/>
  <c r="F6" i="27"/>
  <c r="L13" i="44"/>
  <c r="E23" i="27"/>
  <c r="E25" i="27"/>
  <c r="E28" i="27"/>
  <c r="F62" i="27"/>
  <c r="L50" i="45"/>
  <c r="I41" i="27"/>
  <c r="G6" i="45" s="1"/>
  <c r="G4" i="45" s="1"/>
  <c r="H64" i="27"/>
  <c r="F37" i="27"/>
  <c r="D23" i="27"/>
  <c r="F4" i="27"/>
  <c r="D25" i="27"/>
  <c r="D28" i="27"/>
  <c r="G8" i="47"/>
  <c r="G9" i="47"/>
  <c r="G27" i="44"/>
  <c r="B75" i="28"/>
  <c r="D75" i="28" s="1"/>
  <c r="L53" i="45"/>
  <c r="L8" i="45"/>
  <c r="L4" i="45"/>
  <c r="L28" i="44"/>
  <c r="L27" i="44" s="1"/>
  <c r="F29" i="27"/>
  <c r="L31" i="44"/>
  <c r="D21" i="28"/>
  <c r="D1" i="51"/>
  <c r="D1" i="48"/>
  <c r="B1" i="52"/>
  <c r="D1" i="46"/>
  <c r="B1" i="43"/>
  <c r="D1" i="55"/>
  <c r="C1" i="58"/>
  <c r="D1" i="45"/>
  <c r="D1" i="63"/>
  <c r="D1" i="50"/>
  <c r="C1" i="60"/>
  <c r="D1" i="47"/>
  <c r="D1" i="56"/>
  <c r="D1" i="44"/>
  <c r="D1" i="49"/>
  <c r="D1" i="53"/>
  <c r="D1" i="54"/>
  <c r="D1" i="27"/>
  <c r="G1" i="27"/>
  <c r="C8" i="28"/>
  <c r="D8" i="28"/>
  <c r="I106" i="27" l="1"/>
  <c r="G16" i="46" s="1"/>
  <c r="G140" i="27"/>
  <c r="G26" i="48"/>
  <c r="C31" i="28" s="1"/>
  <c r="I64" i="27"/>
  <c r="D12" i="28" s="1"/>
  <c r="C55" i="28"/>
  <c r="J35" i="49"/>
  <c r="C35" i="28" s="1"/>
  <c r="D35" i="28" s="1"/>
  <c r="G31" i="44"/>
  <c r="D24" i="28" s="1"/>
  <c r="F26" i="27"/>
  <c r="L39" i="45"/>
  <c r="C25" i="28" s="1"/>
  <c r="G28" i="45"/>
  <c r="G27" i="45" s="1"/>
  <c r="F151" i="27"/>
  <c r="J18" i="47" s="1"/>
  <c r="G14" i="46"/>
  <c r="D27" i="28" s="1"/>
  <c r="D55" i="28"/>
  <c r="F157" i="27"/>
  <c r="F147" i="27"/>
  <c r="J15" i="47" s="1"/>
  <c r="E140" i="27"/>
  <c r="G15" i="55"/>
  <c r="I157" i="27"/>
  <c r="H140" i="27"/>
  <c r="I116" i="27"/>
  <c r="B72" i="28" s="1"/>
  <c r="D72" i="28" s="1"/>
  <c r="F97" i="27"/>
  <c r="H8" i="56" s="1"/>
  <c r="F51" i="27"/>
  <c r="L30" i="45" s="1"/>
  <c r="I49" i="27"/>
  <c r="G23" i="45" s="1"/>
  <c r="G16" i="45" s="1"/>
  <c r="I32" i="27"/>
  <c r="F8" i="27"/>
  <c r="L15" i="44" s="1"/>
  <c r="I128" i="27"/>
  <c r="G42" i="56" s="1"/>
  <c r="F89" i="27"/>
  <c r="K7" i="46" s="1"/>
  <c r="K6" i="46" s="1"/>
  <c r="I74" i="27"/>
  <c r="G53" i="45" s="1"/>
  <c r="F28" i="27"/>
  <c r="F108" i="27"/>
  <c r="K17" i="46" s="1"/>
  <c r="I80" i="27"/>
  <c r="B63" i="28" s="1"/>
  <c r="D63" i="28" s="1"/>
  <c r="F54" i="27"/>
  <c r="L33" i="45" s="1"/>
  <c r="F49" i="27"/>
  <c r="F32" i="27"/>
  <c r="I22" i="27"/>
  <c r="G41" i="44" s="1"/>
  <c r="D25" i="28" s="1"/>
  <c r="I21" i="27"/>
  <c r="G39" i="44" s="1"/>
  <c r="G25" i="44" s="1"/>
  <c r="I12" i="27"/>
  <c r="I7" i="27"/>
  <c r="F143" i="27"/>
  <c r="F144" i="27" s="1"/>
  <c r="D140" i="27"/>
  <c r="F140" i="27" s="1"/>
  <c r="I114" i="27"/>
  <c r="B71" i="28" s="1"/>
  <c r="D71" i="28" s="1"/>
  <c r="I37" i="27"/>
  <c r="F9" i="27"/>
  <c r="L16" i="44" s="1"/>
  <c r="I5" i="27"/>
  <c r="I28" i="27" s="1"/>
  <c r="I124" i="27"/>
  <c r="G31" i="46" s="1"/>
  <c r="F114" i="27"/>
  <c r="B74" i="28" s="1"/>
  <c r="D74" i="28" s="1"/>
  <c r="F99" i="27"/>
  <c r="H10" i="56" s="1"/>
  <c r="F72" i="27"/>
  <c r="L51" i="45" s="1"/>
  <c r="I63" i="27"/>
  <c r="G58" i="45" s="1"/>
  <c r="I59" i="27"/>
  <c r="G45" i="45" s="1"/>
  <c r="G39" i="45" s="1"/>
  <c r="F55" i="27"/>
  <c r="L34" i="45" s="1"/>
  <c r="F50" i="27"/>
  <c r="L29" i="45" s="1"/>
  <c r="L28" i="45" s="1"/>
  <c r="L27" i="45" s="1"/>
  <c r="L25" i="45" s="1"/>
  <c r="F120" i="27"/>
  <c r="K24" i="46" s="1"/>
  <c r="I89" i="27"/>
  <c r="G7" i="46" s="1"/>
  <c r="G6" i="46" s="1"/>
  <c r="I23" i="27" l="1"/>
  <c r="D11" i="28" s="1"/>
  <c r="D13" i="28" s="1"/>
  <c r="D15" i="28" s="1"/>
  <c r="D22" i="28"/>
  <c r="D26" i="28"/>
  <c r="B49" i="28"/>
  <c r="D49" i="28" s="1"/>
  <c r="G21" i="44"/>
  <c r="G20" i="44" s="1"/>
  <c r="B31" i="28"/>
  <c r="D31" i="28" s="1"/>
  <c r="I25" i="27"/>
  <c r="G10" i="44"/>
  <c r="I26" i="27"/>
  <c r="B38" i="28"/>
  <c r="D38" i="28" s="1"/>
  <c r="G40" i="50"/>
  <c r="L23" i="45"/>
  <c r="L16" i="45" s="1"/>
  <c r="L60" i="45" s="1"/>
  <c r="F64" i="27"/>
  <c r="C12" i="28" s="1"/>
  <c r="L12" i="44"/>
  <c r="L7" i="44" s="1"/>
  <c r="C28" i="28"/>
  <c r="F154" i="27"/>
  <c r="F25" i="27"/>
  <c r="F23" i="27"/>
  <c r="C11" i="28" s="1"/>
  <c r="J8" i="47"/>
  <c r="J9" i="47"/>
  <c r="I140" i="27"/>
  <c r="I154" i="27" s="1"/>
  <c r="I29" i="27"/>
  <c r="D28" i="28"/>
  <c r="G26" i="46"/>
  <c r="G27" i="46"/>
  <c r="B45" i="28"/>
  <c r="D45" i="28" s="1"/>
  <c r="B34" i="28"/>
  <c r="D34" i="28" s="1"/>
  <c r="B36" i="28"/>
  <c r="D36" i="28" s="1"/>
  <c r="G14" i="44"/>
  <c r="G12" i="44" s="1"/>
  <c r="K14" i="46"/>
  <c r="C27" i="28" s="1"/>
  <c r="C22" i="28"/>
  <c r="G25" i="45"/>
  <c r="G60" i="45" s="1"/>
  <c r="C13" i="28" l="1"/>
  <c r="C15" i="28" s="1"/>
  <c r="G33" i="46"/>
  <c r="G34" i="46"/>
  <c r="C19" i="28"/>
  <c r="C16" i="28"/>
  <c r="K27" i="46"/>
  <c r="G7" i="44"/>
  <c r="K26" i="46"/>
  <c r="D19" i="28"/>
  <c r="D16" i="28"/>
  <c r="D17" i="28" s="1"/>
  <c r="C23" i="28"/>
  <c r="L43" i="44"/>
  <c r="K33" i="46" l="1"/>
  <c r="K34" i="46"/>
  <c r="D23" i="28"/>
  <c r="G43" i="44"/>
  <c r="G40" i="46"/>
  <c r="G6" i="47" s="1"/>
  <c r="G42" i="46"/>
  <c r="G7" i="47" s="1"/>
  <c r="C17" i="28"/>
  <c r="K42" i="46" l="1"/>
  <c r="J7" i="47" s="1"/>
  <c r="K40" i="46"/>
  <c r="J6" i="4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JPALMANS</author>
    <author>freddy.biets</author>
    <author>Trui Vermeersch</author>
  </authors>
  <commentList>
    <comment ref="B9" authorId="0" shapeId="0" xr:uid="{73C0A55A-AD0D-4685-9D08-25187F9E0C31}">
      <text>
        <r>
          <rPr>
            <sz val="8"/>
            <rFont val="Tahoma"/>
            <family val="2"/>
          </rPr>
          <t>Vul de naam van het schoolbestuur in.</t>
        </r>
      </text>
    </comment>
    <comment ref="C11" authorId="0" shapeId="0" xr:uid="{A1A9A840-CE95-4494-9CC8-D35933F2BD58}">
      <text>
        <r>
          <rPr>
            <sz val="8"/>
            <rFont val="Tahoma"/>
            <family val="2"/>
          </rPr>
          <t>Vul de rechtsvorm van het schoolbestuur in
(doorgaans vzw).</t>
        </r>
      </text>
    </comment>
    <comment ref="C12" authorId="0" shapeId="0" xr:uid="{CFA3799B-DC4D-45C4-A67F-3C9D8D73629E}">
      <text>
        <r>
          <rPr>
            <sz val="8"/>
            <rFont val="Tahoma"/>
            <family val="2"/>
          </rPr>
          <t>Vul het adres van het schoolbestuur in.</t>
        </r>
      </text>
    </comment>
    <comment ref="O12" authorId="0" shapeId="0" xr:uid="{54EF25F7-05F7-4647-A7D1-07C50111CBD7}">
      <text>
        <r>
          <rPr>
            <sz val="8"/>
            <rFont val="Tahoma"/>
            <family val="2"/>
          </rPr>
          <t>Vul het huisnummer van het schoolbestuur in.</t>
        </r>
      </text>
    </comment>
    <comment ref="Q12" authorId="1" shapeId="0" xr:uid="{6C3AB9E0-858C-498A-A6B5-16C24EBE6246}">
      <text>
        <r>
          <rPr>
            <sz val="8"/>
            <rFont val="Tahoma"/>
            <family val="2"/>
          </rPr>
          <t>Vul desgevallend het busnummer
van het schoolbestuur in.</t>
        </r>
      </text>
    </comment>
    <comment ref="C13" authorId="0" shapeId="0" xr:uid="{C8FD94F2-1F28-4238-8252-456C9C047B8F}">
      <text>
        <r>
          <rPr>
            <sz val="8"/>
            <rFont val="Tahoma"/>
            <family val="2"/>
          </rPr>
          <t>Vul het postnummer van het schoolbestuur in.</t>
        </r>
      </text>
    </comment>
    <comment ref="L15" authorId="0" shapeId="0" xr:uid="{690E7BE2-8CD8-42C1-BBDE-F202E1842028}">
      <text>
        <r>
          <rPr>
            <sz val="8"/>
            <rFont val="Tahoma"/>
            <family val="2"/>
          </rPr>
          <t>Vul de naam van de gemeente/stad in.</t>
        </r>
      </text>
    </comment>
    <comment ref="O19" authorId="0" shapeId="0" xr:uid="{F56FD8BC-6CFD-4C54-86A2-37E982B02E68}">
      <text>
        <r>
          <rPr>
            <sz val="8"/>
            <rFont val="Tahoma"/>
            <family val="2"/>
          </rPr>
          <t>Vul het ondernemingsnummer
van het schoolbestuur in.</t>
        </r>
      </text>
    </comment>
    <comment ref="B21" authorId="0" shapeId="0" xr:uid="{3E765EF0-D723-49CA-BBEF-D5089717D08E}">
      <text>
        <r>
          <rPr>
            <sz val="8"/>
            <rFont val="Tahoma"/>
            <family val="2"/>
          </rPr>
          <t>Vul de datum in van de neerlegging van het recentste stuk dat de datum van de bekendmaking van de oprichtingsakte en van de akte tot statutenwijziging vermeldt.</t>
        </r>
      </text>
    </comment>
    <comment ref="C25" authorId="0" shapeId="0" xr:uid="{AAD8066F-B970-4173-8BB8-93BDF5B65F81}">
      <text>
        <r>
          <rPr>
            <sz val="8"/>
            <rFont val="Tahoma"/>
            <family val="2"/>
          </rPr>
          <t xml:space="preserve">Vervang zo nodig door de munt en de eenheid van de bedragen in de jaarrekening.
</t>
        </r>
      </text>
    </comment>
    <comment ref="N25" authorId="0" shapeId="0" xr:uid="{29C665D7-FB12-4A71-B9F3-72E56DA7F55A}">
      <text>
        <r>
          <rPr>
            <sz val="8"/>
            <rFont val="Tahoma"/>
            <family val="2"/>
          </rPr>
          <t>Vul de datum in waarop de algemene vergadering deze jaarrekening goedgekeurd heeft.</t>
        </r>
      </text>
    </comment>
    <comment ref="K27" authorId="0" shapeId="0" xr:uid="{A7D6E4AA-EB22-4EB3-9993-C308A2087EC8}">
      <text>
        <r>
          <rPr>
            <sz val="8"/>
            <rFont val="Tahoma"/>
            <family val="2"/>
          </rPr>
          <t>Vul de begindatum van het boekjaar in.</t>
        </r>
      </text>
    </comment>
    <comment ref="O27" authorId="0" shapeId="0" xr:uid="{09B1184A-5393-42E0-AA54-C439319BC7BC}">
      <text>
        <r>
          <rPr>
            <sz val="8"/>
            <rFont val="Tahoma"/>
            <family val="2"/>
          </rPr>
          <t>Vul de einddatum van het boekjaar in.</t>
        </r>
      </text>
    </comment>
    <comment ref="K29" authorId="0" shapeId="0" xr:uid="{465B52A5-AADA-4DDF-A5D0-DB9059A7F163}">
      <text>
        <r>
          <rPr>
            <sz val="8"/>
            <rFont val="Tahoma"/>
            <family val="2"/>
          </rPr>
          <t>Vul de begindatum van het vorige boekjaar in.</t>
        </r>
      </text>
    </comment>
    <comment ref="O29" authorId="0" shapeId="0" xr:uid="{A3FECA5D-A361-4A52-AF3B-B8A85D303F04}">
      <text>
        <r>
          <rPr>
            <sz val="8"/>
            <rFont val="Tahoma"/>
            <family val="2"/>
          </rPr>
          <t>Vul de einddatum van het vorige boekjaar in.</t>
        </r>
      </text>
    </comment>
    <comment ref="G39" authorId="2" shapeId="0" xr:uid="{DD63DBC8-4CF4-426B-A74A-608DCFB8D2A1}">
      <text>
        <r>
          <rPr>
            <sz val="9"/>
            <color indexed="81"/>
            <rFont val="Tahoma"/>
            <family val="2"/>
          </rPr>
          <t>schrappen indien niet van toepassing</t>
        </r>
      </text>
    </comment>
    <comment ref="G40" authorId="2" shapeId="0" xr:uid="{B4C13784-4FBD-4047-96F1-AA26A1A9AF0D}">
      <text>
        <r>
          <rPr>
            <sz val="9"/>
            <color indexed="81"/>
            <rFont val="Tahoma"/>
            <family val="2"/>
          </rPr>
          <t>schrappen indien niet van toepassing</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JPALMANS</author>
  </authors>
  <commentList>
    <comment ref="G9" authorId="0" shapeId="0" xr:uid="{3412D58A-FF26-4CE3-AB84-95ECB5025D48}">
      <text>
        <r>
          <rPr>
            <sz val="8"/>
            <rFont val="Tahoma"/>
            <family val="2"/>
          </rPr>
          <t>Vul het bedrag van de achtergestelde leningen in met een resterende looptijd van hoogstens één jaar.</t>
        </r>
      </text>
    </comment>
    <comment ref="I9" authorId="0" shapeId="0" xr:uid="{715B55A2-5CFA-4FA2-AF11-BFE3B07060AC}">
      <text>
        <r>
          <rPr>
            <sz val="8"/>
            <rFont val="Tahoma"/>
            <family val="2"/>
          </rPr>
          <t>Vul het bedrag van de achtergestelde leningen in met een resterende looptijd van meer dan één jaar doch hoogstens 5 jaar.</t>
        </r>
      </text>
    </comment>
    <comment ref="L9" authorId="0" shapeId="0" xr:uid="{F7DE99C7-0142-4BE4-85F8-906781467082}">
      <text>
        <r>
          <rPr>
            <sz val="8"/>
            <rFont val="Tahoma"/>
            <family val="2"/>
          </rPr>
          <t>Vul het bedrag van de achtergestelde leningen in met een resterende looptijd van meer dan 5 jaar.</t>
        </r>
      </text>
    </comment>
    <comment ref="G10" authorId="0" shapeId="0" xr:uid="{2944D35E-055F-4E31-989F-1939A5E1940E}">
      <text>
        <r>
          <rPr>
            <sz val="8"/>
            <rFont val="Tahoma"/>
            <family val="2"/>
          </rPr>
          <t>Vul het bedrag van de erfpacht, leasing en soortgelijke schulden in met een resterende looptijd van hoogstens één jaar.</t>
        </r>
      </text>
    </comment>
    <comment ref="I10" authorId="0" shapeId="0" xr:uid="{786364B6-98AA-49CE-A385-0C6695B9DC63}">
      <text>
        <r>
          <rPr>
            <sz val="8"/>
            <rFont val="Tahoma"/>
            <family val="2"/>
          </rPr>
          <t>Vul het bedrag van de erfpacht, leasing en soortgelijke schulden in met een resterende looptijd van meer dan één jaar doch hoogstens 5 jaar.</t>
        </r>
      </text>
    </comment>
    <comment ref="L10" authorId="0" shapeId="0" xr:uid="{6271284F-600D-4577-8E36-A0E1320D5FCB}">
      <text>
        <r>
          <rPr>
            <sz val="8"/>
            <rFont val="Tahoma"/>
            <family val="2"/>
          </rPr>
          <t>Vul het bedrag van de erfpacht, leasing en soortgelijke schulden in met een resterende looptijd van meer dan 5 jaar.</t>
        </r>
      </text>
    </comment>
    <comment ref="G11" authorId="0" shapeId="0" xr:uid="{513F10D1-9D2A-4B74-9A0D-DCEF730C5955}">
      <text>
        <r>
          <rPr>
            <sz val="8"/>
            <rFont val="Tahoma"/>
            <family val="2"/>
          </rPr>
          <t>Vul het bedrag van de schulden bij kredietinstellingen in met een resterende looptijd van hoogstens één jaar.</t>
        </r>
      </text>
    </comment>
    <comment ref="I11" authorId="0" shapeId="0" xr:uid="{7C46431C-77F2-44C9-8702-45F912EBAD78}">
      <text>
        <r>
          <rPr>
            <sz val="8"/>
            <rFont val="Tahoma"/>
            <family val="2"/>
          </rPr>
          <t>Vul het bedrag van de schulden bij kredietinstellingen in met een resterende looptijd van meer dan één jaar doch hoogstens 5 jaar.</t>
        </r>
      </text>
    </comment>
    <comment ref="L11" authorId="0" shapeId="0" xr:uid="{28B4A089-18C4-4864-B994-C6EC100DA31E}">
      <text>
        <r>
          <rPr>
            <sz val="8"/>
            <rFont val="Tahoma"/>
            <family val="2"/>
          </rPr>
          <t>Vul het bedrag van de schulden bij kredietinstellingen in met een resterende looptijd van meer dan 5 jaar.</t>
        </r>
      </text>
    </comment>
    <comment ref="G12" authorId="0" shapeId="0" xr:uid="{AF5C0859-4DC4-4DBE-A1E3-97A25B51D7CC}">
      <text>
        <r>
          <rPr>
            <sz val="8"/>
            <rFont val="Tahoma"/>
            <family val="2"/>
          </rPr>
          <t>Vul het bedrag van de overige leningen in met een resterende looptijd van hoogstens één jaar.</t>
        </r>
      </text>
    </comment>
    <comment ref="I12" authorId="0" shapeId="0" xr:uid="{C62F3085-D0B5-4610-BC0D-183913E1FC23}">
      <text>
        <r>
          <rPr>
            <sz val="8"/>
            <rFont val="Tahoma"/>
            <family val="2"/>
          </rPr>
          <t>Vul het bedrag van de overige leningen in met een resterende looptijd van meer dan één jaar doch hoogstens 5 jaar.</t>
        </r>
      </text>
    </comment>
    <comment ref="L12" authorId="0" shapeId="0" xr:uid="{9FE6FD18-847D-48F5-B591-18F8A2134B88}">
      <text>
        <r>
          <rPr>
            <sz val="8"/>
            <rFont val="Tahoma"/>
            <family val="2"/>
          </rPr>
          <t>Vul het bedrag van de overige leningen in met een resterende looptijd van meer dan 5 jaar.</t>
        </r>
      </text>
    </comment>
    <comment ref="G13" authorId="0" shapeId="0" xr:uid="{89EB1E77-AD71-442A-8F92-D2C23156E642}">
      <text>
        <r>
          <rPr>
            <sz val="8"/>
            <rFont val="Tahoma"/>
            <family val="2"/>
          </rPr>
          <t>Vul het bedrag van de werkingsschulden in met een resterende looptijd van hoogstens één jaar.</t>
        </r>
      </text>
    </comment>
    <comment ref="I13" authorId="0" shapeId="0" xr:uid="{E4823EB3-7EF5-404B-AAA8-BEAA6029111C}">
      <text>
        <r>
          <rPr>
            <sz val="8"/>
            <rFont val="Tahoma"/>
            <family val="2"/>
          </rPr>
          <t>Vul het bedrag van de werkingsschulden in met een resterende looptijd van meer dan één jaar doch hoogstens 5 jaar.</t>
        </r>
      </text>
    </comment>
    <comment ref="L13" authorId="0" shapeId="0" xr:uid="{CAAB1017-4B66-4141-802F-3ED3889A058B}">
      <text>
        <r>
          <rPr>
            <sz val="8"/>
            <rFont val="Tahoma"/>
            <family val="2"/>
          </rPr>
          <t>Vul het bedrag van de werkingsschulden in met een resterende looptijd van meer dan 5 jaar.</t>
        </r>
      </text>
    </comment>
    <comment ref="G14" authorId="0" shapeId="0" xr:uid="{D767EF99-3AC4-4152-960E-6E53D2B8457E}">
      <text>
        <r>
          <rPr>
            <sz val="8"/>
            <rFont val="Tahoma"/>
            <family val="2"/>
          </rPr>
          <t>Vul het bedrag van de overige schulden in met een resterende looptijd van hoogstens één jaar.</t>
        </r>
      </text>
    </comment>
    <comment ref="I14" authorId="0" shapeId="0" xr:uid="{BBD325EF-35B3-42B9-93EF-56676A362DA3}">
      <text>
        <r>
          <rPr>
            <sz val="8"/>
            <rFont val="Tahoma"/>
            <family val="2"/>
          </rPr>
          <t>Vul het bedrag van de overige schulden in met een resterende looptijd van meer dan één jaar doch hoogstens 5 jaar.</t>
        </r>
      </text>
    </comment>
    <comment ref="L14" authorId="0" shapeId="0" xr:uid="{CE63804B-5E91-4278-849A-DC4F24197B32}">
      <text>
        <r>
          <rPr>
            <sz val="8"/>
            <rFont val="Tahoma"/>
            <family val="2"/>
          </rPr>
          <t>Vul het bedrag van de overige schulden in met een resterende looptijd van meer dan 5 jaar.</t>
        </r>
      </text>
    </comment>
    <comment ref="I22" authorId="0" shapeId="0" xr:uid="{E4854F58-0D50-451C-AE1E-3181D6027165}">
      <text>
        <r>
          <rPr>
            <sz val="8"/>
            <rFont val="Tahoma"/>
            <family val="2"/>
          </rPr>
          <t>Vul het bedrag in van de achtergestelde leningen gewaarborgd door de eigen activa.</t>
        </r>
      </text>
    </comment>
    <comment ref="K22" authorId="0" shapeId="0" xr:uid="{B2041527-9562-496A-8A7C-5F3D47901B87}">
      <text>
        <r>
          <rPr>
            <sz val="8"/>
            <rFont val="Tahoma"/>
            <family val="2"/>
          </rPr>
          <t>Vul het bedrag in van de achtergestelde leningen gewaarborgd door andere Belgische overheidsinstellingen.</t>
        </r>
      </text>
    </comment>
    <comment ref="I23" authorId="0" shapeId="0" xr:uid="{0319847C-2655-43A5-823E-48BF917C2EA3}">
      <text>
        <r>
          <rPr>
            <sz val="8"/>
            <rFont val="Tahoma"/>
            <family val="2"/>
          </rPr>
          <t>Vul het bedrag in van de erfpachtschulden, leasingschulden en soortgelijke schulden gewaarborgd door de eigen activa.</t>
        </r>
      </text>
    </comment>
    <comment ref="K23" authorId="0" shapeId="0" xr:uid="{308B7083-36E1-4FD9-ABE3-C5A9CBD2519E}">
      <text>
        <r>
          <rPr>
            <sz val="8"/>
            <rFont val="Tahoma"/>
            <family val="2"/>
          </rPr>
          <t>Vul het bedrag in van de erfpachtschulden, leasingschulden en soortgelijke schulden gewaarborgd door andere Belgische overheidsinstellingen.</t>
        </r>
      </text>
    </comment>
    <comment ref="I24" authorId="0" shapeId="0" xr:uid="{6950BA30-8E3D-4BD2-B7FD-A0147E87366E}">
      <text>
        <r>
          <rPr>
            <sz val="8"/>
            <rFont val="Tahoma"/>
            <family val="2"/>
          </rPr>
          <t>Vul het bedrag in van de schulden aan kredietinstellingen gewaarborgd door de eigen activa.</t>
        </r>
      </text>
    </comment>
    <comment ref="K24" authorId="0" shapeId="0" xr:uid="{904B44EB-DD19-47ED-8754-C73C306BCC3F}">
      <text>
        <r>
          <rPr>
            <sz val="8"/>
            <rFont val="Tahoma"/>
            <family val="2"/>
          </rPr>
          <t>Vul het bedrag in van de schulden aan kredietinstellingen gewaarborgd door andere Belgische overheidsinstellingen.</t>
        </r>
      </text>
    </comment>
    <comment ref="I25" authorId="0" shapeId="0" xr:uid="{EA8B0D1E-1577-435F-9F64-E2D3914D3480}">
      <text>
        <r>
          <rPr>
            <sz val="8"/>
            <rFont val="Tahoma"/>
            <family val="2"/>
          </rPr>
          <t>Vul het bedrag in van de overige leningen gewaarborgd door de eigen activa.</t>
        </r>
      </text>
    </comment>
    <comment ref="K25" authorId="0" shapeId="0" xr:uid="{F3E99A77-47B5-427D-B258-88FB7A4A2482}">
      <text>
        <r>
          <rPr>
            <sz val="8"/>
            <rFont val="Tahoma"/>
            <family val="2"/>
          </rPr>
          <t>Vul het bedrag in van de overige leningen gewaarborgd door andere Belgische overheidsinstellingen.</t>
        </r>
      </text>
    </comment>
    <comment ref="I26" authorId="0" shapeId="0" xr:uid="{99283AB7-32F9-45A1-AE5F-AA838DEE3EBF}">
      <text>
        <r>
          <rPr>
            <sz val="8"/>
            <rFont val="Tahoma"/>
            <family val="2"/>
          </rPr>
          <t>Vul het bedrag in van de werkingsschulden gewaarborgd door de eigen activa.</t>
        </r>
      </text>
    </comment>
    <comment ref="K26" authorId="0" shapeId="0" xr:uid="{02EC7A15-43BC-4175-BCBC-C8447AC51161}">
      <text>
        <r>
          <rPr>
            <sz val="8"/>
            <rFont val="Tahoma"/>
            <family val="2"/>
          </rPr>
          <t>Vul het bedrag in van de werkingsschulden gewaarborgd door andere Belgische overheidsinstellingen.</t>
        </r>
      </text>
    </comment>
    <comment ref="I28" authorId="0" shapeId="0" xr:uid="{996FF99D-1657-4284-89BB-D8527CC8F28B}">
      <text>
        <r>
          <rPr>
            <sz val="8"/>
            <rFont val="Tahoma"/>
            <family val="2"/>
          </rPr>
          <t>Vul het bedrag in van de belastingenschulden gewaarborgd door de eigen activa.</t>
        </r>
      </text>
    </comment>
    <comment ref="K28" authorId="0" shapeId="0" xr:uid="{9AABD041-7614-477D-9721-BDD0ADB4AF71}">
      <text>
        <r>
          <rPr>
            <sz val="8"/>
            <rFont val="Tahoma"/>
            <family val="2"/>
          </rPr>
          <t>Vul het bedrag in van de belastingenschulden gewaarborgd door andere Belgische overheidsinstellingen.</t>
        </r>
      </text>
    </comment>
    <comment ref="I29" authorId="0" shapeId="0" xr:uid="{305E8E37-5270-4CE5-ABF4-9C2477C24CA8}">
      <text>
        <r>
          <rPr>
            <sz val="8"/>
            <rFont val="Tahoma"/>
            <family val="2"/>
          </rPr>
          <t>Vul het bedrag in van de schulden voor bezoldigingen en sociale lasten gewaarborgd door de eigen activa.</t>
        </r>
      </text>
    </comment>
    <comment ref="K29" authorId="0" shapeId="0" xr:uid="{7A6367C0-F96E-4A13-8F48-1803AAB20206}">
      <text>
        <r>
          <rPr>
            <sz val="8"/>
            <rFont val="Tahoma"/>
            <family val="2"/>
          </rPr>
          <t>Vul het bedrag in van de schulden voor bezoldigingen en sociale lasten gewaarborgd door andere Belgische overheidsinstellingen.</t>
        </r>
      </text>
    </comment>
    <comment ref="I30" authorId="0" shapeId="0" xr:uid="{208C6444-ABB4-4760-B14D-6C14235A9B7F}">
      <text>
        <r>
          <rPr>
            <sz val="8"/>
            <rFont val="Tahoma"/>
            <family val="2"/>
          </rPr>
          <t>Vul het bedrag in van de overige schulden gewaarborgd door de eigen activa.</t>
        </r>
      </text>
    </comment>
    <comment ref="K30" authorId="0" shapeId="0" xr:uid="{BFCC0CED-C707-45F8-8DCF-122E4A39ED17}">
      <text>
        <r>
          <rPr>
            <sz val="8"/>
            <rFont val="Tahoma"/>
            <family val="2"/>
          </rPr>
          <t>Vul het bedrag in van de overige schulden gewaarborgd door andere Belgische overheidsinstellingen.</t>
        </r>
      </text>
    </comment>
    <comment ref="K37" authorId="0" shapeId="0" xr:uid="{B19499CA-9DB1-491E-BE5A-5ED42BD3DCC7}">
      <text>
        <r>
          <rPr>
            <sz val="8"/>
            <rFont val="Tahoma"/>
            <family val="2"/>
          </rPr>
          <t>Vul het bedrag in van de vervallen belastingschulden.</t>
        </r>
      </text>
    </comment>
    <comment ref="K39" authorId="0" shapeId="0" xr:uid="{EE88D7CD-9CCA-45CF-988B-0B385A080DF0}">
      <text>
        <r>
          <rPr>
            <sz val="8"/>
            <rFont val="Tahoma"/>
            <family val="2"/>
          </rPr>
          <t>Vul het bedrag in van de vervallen schulden ten aanzien van de RSZ.</t>
        </r>
      </text>
    </comment>
    <comment ref="B46" authorId="0" shapeId="0" xr:uid="{ED0C5E59-0E1B-4866-ABF0-891BDFF96FF2}">
      <text>
        <r>
          <rPr>
            <sz val="8"/>
            <rFont val="Tahoma"/>
            <family val="2"/>
          </rPr>
          <t>Omschrijf de verrichting op de overlopende rekening.</t>
        </r>
      </text>
    </comment>
    <comment ref="K46" authorId="0" shapeId="0" xr:uid="{54EEDA1C-F75F-45FB-8DEB-F0D6A190B77A}">
      <text>
        <r>
          <rPr>
            <sz val="8"/>
            <rFont val="Tahoma"/>
            <family val="2"/>
          </rPr>
          <t>Vul het bedrag in van de verrichting voor het huidige boekjaar.</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freddy.biets</author>
    <author>JPALMANS</author>
  </authors>
  <commentList>
    <comment ref="B16" authorId="0" shapeId="0" xr:uid="{99B8A9F9-3B16-4722-9A95-DA42CFCF82E7}">
      <text>
        <r>
          <rPr>
            <sz val="8"/>
            <rFont val="Tahoma"/>
            <family val="2"/>
          </rPr>
          <t>Omschrijf de uitsplitsing van de belangrijke bedragen.</t>
        </r>
      </text>
    </comment>
    <comment ref="G16" authorId="1" shapeId="0" xr:uid="{53F56B01-5EBA-40E1-9B4D-6D7A34B67F11}">
      <text>
        <r>
          <rPr>
            <sz val="8"/>
            <rFont val="Tahoma"/>
            <family val="2"/>
          </rPr>
          <t>Vul desgevallend de uitgesplitste bedragen van de andere werkingsopbrengsten voor het huidige boekjaar in.</t>
        </r>
      </text>
    </comment>
    <comment ref="H16" authorId="1" shapeId="0" xr:uid="{6ED30158-CC6A-4D82-8AA5-51CAF88671A9}">
      <text>
        <r>
          <rPr>
            <sz val="8"/>
            <rFont val="Tahoma"/>
            <family val="2"/>
          </rPr>
          <t>Vul desgevallend de uitgesplitste bedragen van de andere werkingsopbrengsten voor het vorige boekjaar in.</t>
        </r>
      </text>
    </comment>
    <comment ref="G21" authorId="1" shapeId="0" xr:uid="{098C886E-7CF0-4818-917C-45C62B27758C}">
      <text>
        <r>
          <rPr>
            <sz val="8"/>
            <rFont val="Tahoma"/>
            <family val="2"/>
          </rPr>
          <t>Vul de geboekte waardeverminderingen in op voorraden en bestellingen in uitvoering voor het huidig boekjaar.</t>
        </r>
      </text>
    </comment>
    <comment ref="H21" authorId="1" shapeId="0" xr:uid="{324FDCD6-B2F6-4A0B-812D-E18DC29B8A63}">
      <text>
        <r>
          <rPr>
            <sz val="8"/>
            <rFont val="Tahoma"/>
            <family val="2"/>
          </rPr>
          <t>Vul de geboekte waardeverminderingen in op voorraden en bestellingen in uitvoering voor het vorig boekjaar.</t>
        </r>
      </text>
    </comment>
    <comment ref="G22" authorId="1" shapeId="0" xr:uid="{87BC21DE-55E2-41B9-A816-32D7A2C8CAC4}">
      <text>
        <r>
          <rPr>
            <sz val="8"/>
            <rFont val="Tahoma"/>
            <family val="2"/>
          </rPr>
          <t>Vul de (negatieve) teruggenomen waardeverminderingen in op voorraden en bestellingen in uitvoering voor het huidig boekjaar.</t>
        </r>
      </text>
    </comment>
    <comment ref="H22" authorId="1" shapeId="0" xr:uid="{34CA9210-5204-4170-88F9-78FEE80E0C10}">
      <text>
        <r>
          <rPr>
            <sz val="8"/>
            <rFont val="Tahoma"/>
            <family val="2"/>
          </rPr>
          <t>Vul de (negatieve) teruggenomen waardeverminderingen in op voorraden en bestellingen in uitvoering voor het vorig boekjaar.</t>
        </r>
      </text>
    </comment>
    <comment ref="G24" authorId="1" shapeId="0" xr:uid="{E590E61C-7810-45AE-9538-055C57B6AB70}">
      <text>
        <r>
          <rPr>
            <sz val="8"/>
            <rFont val="Tahoma"/>
            <family val="2"/>
          </rPr>
          <t>Vul de geboekte waardeverminderingen in op werkingsvorderingen voor het huidig boekjaar.</t>
        </r>
      </text>
    </comment>
    <comment ref="H24" authorId="1" shapeId="0" xr:uid="{9A2DF5EF-F224-49FB-AFAA-D37BBF348B63}">
      <text>
        <r>
          <rPr>
            <sz val="8"/>
            <rFont val="Tahoma"/>
            <family val="2"/>
          </rPr>
          <t>Vul de geboekte waardeverminderingen in op werkingsvorderingen voor het vorig boekjaar.</t>
        </r>
      </text>
    </comment>
    <comment ref="G25" authorId="1" shapeId="0" xr:uid="{7B6381ED-BEAD-4B83-90FC-8843565F4896}">
      <text>
        <r>
          <rPr>
            <sz val="8"/>
            <rFont val="Tahoma"/>
            <family val="2"/>
          </rPr>
          <t>Vul de (negatieve) teruggenomen waardeverminderingen in op werkingsvorderingen voor het huidig boekjaar.</t>
        </r>
      </text>
    </comment>
    <comment ref="H25" authorId="1" shapeId="0" xr:uid="{8D80F553-D32A-489E-B868-1B8AF6F5757C}">
      <text>
        <r>
          <rPr>
            <sz val="8"/>
            <rFont val="Tahoma"/>
            <family val="2"/>
          </rPr>
          <t>Vul de (negatieve) teruggenomen waardeverminderingen in op werkingsvorderingen voor het vorig boekjaar.</t>
        </r>
      </text>
    </comment>
    <comment ref="G27" authorId="1" shapeId="0" xr:uid="{278B9302-3CA7-42E6-8CD0-92047AEBBBF3}">
      <text>
        <r>
          <rPr>
            <sz val="8"/>
            <rFont val="Tahoma"/>
            <family val="2"/>
          </rPr>
          <t>Vul de toevoegingen aan de voorzieningen voor het huidig boekjaar in.</t>
        </r>
      </text>
    </comment>
    <comment ref="H27" authorId="1" shapeId="0" xr:uid="{E0B8297D-A1B2-48B8-9947-0F44359EAF3A}">
      <text>
        <r>
          <rPr>
            <sz val="8"/>
            <rFont val="Tahoma"/>
            <family val="2"/>
          </rPr>
          <t>Vul de toevoegingen aan de voorzieningen voor het vorig boekjaar in.</t>
        </r>
      </text>
    </comment>
    <comment ref="G28" authorId="1" shapeId="0" xr:uid="{9A8A350A-602E-498C-92F2-38F2C490A4E2}">
      <text>
        <r>
          <rPr>
            <sz val="8"/>
            <rFont val="Tahoma"/>
            <family val="2"/>
          </rPr>
          <t>Vul de (negatieve) bestedingen en terugnemingen van de voorzieningen voor het huidig boekjaar in.</t>
        </r>
      </text>
    </comment>
    <comment ref="H28" authorId="1" shapeId="0" xr:uid="{0D4AEB4E-31BF-413C-BBDC-A1146C1198A1}">
      <text>
        <r>
          <rPr>
            <sz val="8"/>
            <rFont val="Tahoma"/>
            <family val="2"/>
          </rPr>
          <t>Vul de (negatieve) bestedingen en terugnemingen van de voorzieningen voor het vorig boekjaar in.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JPALMANS</author>
    <author>freddy.biets</author>
  </authors>
  <commentList>
    <comment ref="G8" authorId="0" shapeId="0" xr:uid="{9248CE76-3A27-40E3-A13F-694F17F4C208}">
      <text>
        <r>
          <rPr>
            <sz val="8"/>
            <rFont val="Tahoma"/>
            <family val="2"/>
          </rPr>
          <t>Vul de boekwaarde in van de door hypotheek bezwaarde activa.</t>
        </r>
      </text>
    </comment>
    <comment ref="G9" authorId="0" shapeId="0" xr:uid="{2B5550EA-0DE2-40FD-8F6B-FB478CEC87FB}">
      <text>
        <r>
          <rPr>
            <sz val="8"/>
            <rFont val="Tahoma"/>
            <family val="2"/>
          </rPr>
          <t>Voeg het bedrag in van de inschrijving voor de hypotheek.</t>
        </r>
      </text>
    </comment>
    <comment ref="G11" authorId="0" shapeId="0" xr:uid="{B2141E41-B2F2-4591-B1E1-7DCA8A97B7CE}">
      <text>
        <r>
          <rPr>
            <sz val="8"/>
            <rFont val="Tahoma"/>
            <family val="2"/>
          </rPr>
          <t>Vul de boekwaarde in van de in pand gegeven activa.</t>
        </r>
      </text>
    </comment>
    <comment ref="G13" authorId="0" shapeId="0" xr:uid="{EF03222B-2165-4C4C-A83A-688E6713E23D}">
      <text>
        <r>
          <rPr>
            <sz val="8"/>
            <rFont val="Tahoma"/>
            <family val="2"/>
          </rPr>
          <t>Vul het bedrag in van de te verwerven activa waarop zakelijke zekerheden rusten.</t>
        </r>
      </text>
    </comment>
    <comment ref="C17" authorId="1" shapeId="0" xr:uid="{079D7DC4-C0A2-4630-8D05-48A1BED06460}">
      <text>
        <r>
          <rPr>
            <sz val="8"/>
            <rFont val="Tahoma"/>
            <family val="2"/>
          </rPr>
          <t>Omschrijf de belangrijke verplichtingen tot aankoop van vaste activa.</t>
        </r>
      </text>
    </comment>
    <comment ref="G17" authorId="0" shapeId="0" xr:uid="{A47DF544-ECD7-40CF-8E82-D06A116395F6}">
      <text>
        <r>
          <rPr>
            <sz val="8"/>
            <rFont val="Tahoma"/>
            <family val="2"/>
          </rPr>
          <t>Vul het totaal bedrag in van de belangrijke verplichtingen tot aankoop van vaste activa.</t>
        </r>
      </text>
    </comment>
    <comment ref="C25" authorId="1" shapeId="0" xr:uid="{13580344-6161-44D6-9741-4BE320005D5B}">
      <text>
        <r>
          <rPr>
            <sz val="8"/>
            <rFont val="Tahoma"/>
            <family val="2"/>
          </rPr>
          <t>Omschrijf de belangrijke verplichtingen tot verkoop van vaste activa.</t>
        </r>
      </text>
    </comment>
    <comment ref="G25" authorId="0" shapeId="0" xr:uid="{4E4F4EB5-3BDB-4465-83B7-6E20CB42AD7A}">
      <text>
        <r>
          <rPr>
            <sz val="8"/>
            <rFont val="Tahoma"/>
            <family val="2"/>
          </rPr>
          <t>Vul het totaal bedrag in van de belangrijke verplichtingen tot verkoop van vaste activa.</t>
        </r>
      </text>
    </comment>
    <comment ref="G29" authorId="0" shapeId="0" xr:uid="{99A25364-DB59-4003-B858-7D2E460688CE}">
      <text>
        <r>
          <rPr>
            <sz val="8"/>
            <rFont val="Tahoma"/>
            <family val="2"/>
          </rPr>
          <t>Vul het totaal bedrag in van de verplichtingen met betrekking tot belangrijke hangende geschillen en ander belangrijke verpichtingen.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JPALMANS</author>
    <author>freddy.biets</author>
  </authors>
  <commentList>
    <comment ref="G8" authorId="0" shapeId="0" xr:uid="{290AE817-094B-4741-924C-ADF3E7E1FD73}">
      <text>
        <r>
          <rPr>
            <sz val="8"/>
            <rFont val="Tahoma"/>
            <family val="2"/>
          </rPr>
          <t>Vul de boekwaarde in van deze vorderingen.</t>
        </r>
      </text>
    </comment>
    <comment ref="G9" authorId="0" shapeId="0" xr:uid="{CB9D12D7-6812-491F-919A-0B885219B438}">
      <text>
        <r>
          <rPr>
            <sz val="8"/>
            <rFont val="Tahoma"/>
            <family val="2"/>
          </rPr>
          <t>Vul de boekwaarde in van deze waarborgen.</t>
        </r>
      </text>
    </comment>
    <comment ref="G10" authorId="0" shapeId="0" xr:uid="{B6932B2D-0F91-456A-AE99-57BFA29F4C53}">
      <text>
        <r>
          <rPr>
            <sz val="8"/>
            <rFont val="Tahoma"/>
            <family val="2"/>
          </rPr>
          <t>Voeg het bedrag in van deze andere verplichtingen.</t>
        </r>
      </text>
    </comment>
    <comment ref="G17" authorId="0" shapeId="0" xr:uid="{7A953A1D-42B0-4DE0-9454-C7B4AD585CB4}">
      <text>
        <r>
          <rPr>
            <sz val="8"/>
            <rFont val="Tahoma"/>
            <family val="2"/>
          </rPr>
          <t>Vul de boekwaarde in van deze vorderingen.</t>
        </r>
      </text>
    </comment>
    <comment ref="C18" authorId="1" shapeId="0" xr:uid="{01F8BCFF-6BFD-4726-BCDA-B65EF1B96E23}">
      <text>
        <r>
          <rPr>
            <sz val="8"/>
            <rFont val="Tahoma"/>
            <family val="2"/>
          </rPr>
          <t>Omschrijf deze uitstaande vorderingen.</t>
        </r>
      </text>
    </comment>
    <comment ref="C23" authorId="1" shapeId="0" xr:uid="{3E3364BF-AEA5-43AA-BD7E-6D6E13D5FCEC}">
      <text>
        <r>
          <rPr>
            <sz val="8"/>
            <rFont val="Tahoma"/>
            <family val="2"/>
          </rPr>
          <t>Omschrijf deze waarborgen.</t>
        </r>
      </text>
    </comment>
    <comment ref="C28" authorId="1" shapeId="0" xr:uid="{A0035929-B3CD-48BF-8372-5DC294545B36}">
      <text>
        <r>
          <rPr>
            <sz val="8"/>
            <rFont val="Tahoma"/>
            <family val="2"/>
          </rPr>
          <t>Omschrijf de belangrijke verplichtingen tot verkoop van vaste activa.</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JPALMANS</author>
    <author>Jurgen Baens</author>
    <author>freddy.biets</author>
  </authors>
  <commentList>
    <comment ref="B15" authorId="0" shapeId="0" xr:uid="{CACDA56C-6526-4C9D-B8FE-9603150EEE80}">
      <text>
        <r>
          <rPr>
            <sz val="8"/>
            <rFont val="Tahoma"/>
            <family val="2"/>
          </rPr>
          <t>Som desgevallend de afwijkingen op van de waarderingsregels van het VSKO-model.</t>
        </r>
      </text>
    </comment>
    <comment ref="B23" authorId="0" shapeId="0" xr:uid="{5841E048-D323-4AE9-831B-694A7187A237}">
      <text>
        <r>
          <rPr>
            <sz val="8"/>
            <rFont val="Tahoma"/>
            <family val="2"/>
          </rPr>
          <t>Leg desgevallend uit waarom van de waarderingsregels van het VSKO-model afgeweken wordt.</t>
        </r>
      </text>
    </comment>
    <comment ref="B30" authorId="0" shapeId="0" xr:uid="{DE3AD385-3A30-4B69-9A1E-2A1E720B6A9F}">
      <text>
        <r>
          <rPr>
            <sz val="8"/>
            <rFont val="Tahoma"/>
            <family val="2"/>
          </rPr>
          <t>Leg desgevallend uit hoe de afwijkingen van de waarderingsregels van het VSKO-model het vermogen, de financiële positie en het resultaat beïnvloeden.</t>
        </r>
      </text>
    </comment>
    <comment ref="F37" authorId="1" shapeId="0" xr:uid="{F25976A1-2411-43B7-8D3A-FAFA22191ACF}">
      <text>
        <r>
          <rPr>
            <sz val="8"/>
            <rFont val="Tahoma"/>
            <family val="2"/>
          </rPr>
          <t xml:space="preserve">Schrap één van beide alternatieven.
</t>
        </r>
      </text>
    </comment>
    <comment ref="B38" authorId="0" shapeId="0" xr:uid="{DFF5BBC7-AA28-42D6-B62E-C4102A2B8F3C}">
      <text>
        <r>
          <rPr>
            <sz val="8"/>
            <rFont val="Tahoma"/>
            <family val="2"/>
          </rPr>
          <t>Leg desgevallend uit waarop de wijziging van de waarderingsregels betrekking heeft.</t>
        </r>
      </text>
    </comment>
    <comment ref="F43" authorId="1" shapeId="0" xr:uid="{1995D595-A858-4BC8-B638-A8E2FA41F704}">
      <text>
        <r>
          <rPr>
            <sz val="8"/>
            <rFont val="Tahoma"/>
            <family val="2"/>
          </rPr>
          <t xml:space="preserve">Schrap één van beide alternatieven.
</t>
        </r>
      </text>
    </comment>
    <comment ref="B44" authorId="0" shapeId="0" xr:uid="{2F373293-374B-4416-8AFD-DE7EE5C302FB}">
      <text>
        <r>
          <rPr>
            <sz val="8"/>
            <rFont val="Tahoma"/>
            <family val="2"/>
          </rPr>
          <t>Vul desgevallend het bedrag in euro in dat de invloed van de wijziging van de waarderingsregels op de resultatenrekening weergeeft.</t>
        </r>
      </text>
    </comment>
    <comment ref="F45" authorId="2" shapeId="0" xr:uid="{D22A2906-85EB-4CB7-93B7-4EC50FF3F6FD}">
      <text>
        <r>
          <rPr>
            <sz val="8"/>
            <rFont val="Tahoma"/>
            <family val="2"/>
          </rPr>
          <t>Schrap één van beide alternatieven.</t>
        </r>
      </text>
    </comment>
    <comment ref="B47" authorId="0" shapeId="0" xr:uid="{166C6B00-5A74-4C8E-A245-B48459EB0EE0}">
      <text>
        <r>
          <rPr>
            <sz val="8"/>
            <rFont val="Tahoma"/>
            <family val="2"/>
          </rPr>
          <t>Vermeld desgevallend de opbrengsten en de kosten van een vorig boekjaar die de resultatenrekening op belangrijke wijze beïnvloeden.</t>
        </r>
      </text>
    </comment>
    <comment ref="B55" authorId="0" shapeId="0" xr:uid="{B059CA06-4E22-45B3-9C85-D82084C12D3D}">
      <text>
        <r>
          <rPr>
            <sz val="8"/>
            <rFont val="Tahoma"/>
            <family val="2"/>
          </rPr>
          <t>Vermeld desgevallend de redenen waarom de cijfers van het huidige boekjaar niet vergelijkbaar zijn met die van het vorige boekjaar.</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JPALMANS</author>
    <author>Jurgen Baens</author>
  </authors>
  <commentList>
    <comment ref="B4" authorId="0" shapeId="0" xr:uid="{EFC26671-AF41-46BA-98DA-28A7D546EEAF}">
      <text>
        <r>
          <rPr>
            <sz val="8"/>
            <rFont val="Tahoma"/>
            <family val="2"/>
          </rPr>
          <t>Schrap één van beide alternatieven.</t>
        </r>
      </text>
    </comment>
    <comment ref="B6" authorId="0" shapeId="0" xr:uid="{DCA3F1DE-081A-42E2-9FCD-62092216A36C}">
      <text>
        <r>
          <rPr>
            <sz val="8"/>
            <rFont val="Tahoma"/>
            <family val="2"/>
          </rPr>
          <t>Schrap één van beide alternatieven.</t>
        </r>
      </text>
    </comment>
    <comment ref="B8" authorId="0" shapeId="0" xr:uid="{BC7DFEEE-D06B-43DF-9D5B-12A8950DEB0B}">
      <text>
        <r>
          <rPr>
            <sz val="8"/>
            <rFont val="Tahoma"/>
            <family val="2"/>
          </rPr>
          <t>Som desgevallend de gevraagde elementen op.</t>
        </r>
      </text>
    </comment>
    <comment ref="B16" authorId="0" shapeId="0" xr:uid="{E1317B41-B958-4600-837D-CC4CA8A814E5}">
      <text>
        <r>
          <rPr>
            <sz val="8"/>
            <rFont val="Tahoma"/>
            <family val="2"/>
          </rPr>
          <t>Som desgevallend de risico's, verliezen en ontwaarderingen op waarvan de waardering aleatoir is.</t>
        </r>
      </text>
    </comment>
    <comment ref="B24" authorId="0" shapeId="0" xr:uid="{F438E6B6-D1D7-412B-936D-1936B5602B2D}">
      <text>
        <r>
          <rPr>
            <sz val="8"/>
            <rFont val="Tahoma"/>
            <family val="2"/>
          </rPr>
          <t>Geef desgevallend de toepasselijke inlichtingen.</t>
        </r>
      </text>
    </comment>
    <comment ref="J40" authorId="1" shapeId="0" xr:uid="{1965C45F-A673-48B1-B85D-CADE505B5CDF}">
      <text>
        <r>
          <rPr>
            <sz val="8"/>
            <rFont val="Tahoma"/>
            <family val="2"/>
          </rPr>
          <t xml:space="preserve">Schrap één van beide alternatieven.
</t>
        </r>
      </text>
    </comment>
    <comment ref="H44" authorId="1" shapeId="0" xr:uid="{AA3BC83D-FE0B-403C-9DBB-9AAD564392EC}">
      <text>
        <r>
          <rPr>
            <sz val="8"/>
            <rFont val="Tahoma"/>
            <family val="2"/>
          </rPr>
          <t xml:space="preserve">Schrap één van beide alternatieven.
</t>
        </r>
      </text>
    </comment>
    <comment ref="B46" authorId="0" shapeId="0" xr:uid="{08131E6B-18F4-49AF-B1BB-521C58CB4A61}">
      <text>
        <r>
          <rPr>
            <sz val="8"/>
            <rFont val="Tahoma"/>
            <family val="2"/>
          </rPr>
          <t>Formuleer de verantwoording van de herwaardering van de materiële activa.</t>
        </r>
      </text>
    </comment>
    <comment ref="B56" authorId="0" shapeId="0" xr:uid="{17C4AB41-CB5F-4744-93C1-AE5617F28514}">
      <text>
        <r>
          <rPr>
            <sz val="8"/>
            <rFont val="Tahoma"/>
            <family val="2"/>
          </rPr>
          <t>Omschrijf de activa waarvoor afwijkende afschrijvingsregels toegepast worden.</t>
        </r>
      </text>
    </comment>
    <comment ref="E56" authorId="0" shapeId="0" xr:uid="{C6D513A1-63FC-42D0-B1E8-98B4CCBABD04}">
      <text>
        <r>
          <rPr>
            <sz val="8"/>
            <rFont val="Tahoma"/>
            <family val="2"/>
          </rPr>
          <t>Vul het afwijkende afschrijvingspercentage in.</t>
        </r>
      </text>
    </comment>
    <comment ref="F56" authorId="0" shapeId="0" xr:uid="{132B1FC1-AB5E-4C8A-BFB5-59D9D604BA11}">
      <text>
        <r>
          <rPr>
            <sz val="8"/>
            <rFont val="Tahoma"/>
            <family val="2"/>
          </rPr>
          <t>Leg uit waarom voor dit activum afwijkende afschrijvingsregels toegepast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Trui Vermeersch</author>
  </authors>
  <commentList>
    <comment ref="A15" authorId="0" shapeId="0" xr:uid="{A1515A9A-6CB4-43ED-BBD5-BF845778086E}">
      <text>
        <r>
          <rPr>
            <sz val="9"/>
            <color indexed="81"/>
            <rFont val="Tahoma"/>
            <family val="2"/>
          </rPr>
          <t>Vul van elke bestuurder en van elke commissaris de volgende gegevens in: naam, voornamen, beroep, volledig adres en functie in de vereniging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JPALMANS</author>
  </authors>
  <commentList>
    <comment ref="G10" authorId="0" shapeId="0" xr:uid="{251F0BE6-B332-4C62-9400-6FF4A1694C56}">
      <text>
        <r>
          <rPr>
            <sz val="8"/>
            <rFont val="Tahoma"/>
            <family val="2"/>
          </rPr>
          <t>Vul de aanschaffingswaarde in van concessies, octrooien, licenties enz. per einde van het vorige boekjaar.</t>
        </r>
      </text>
    </comment>
    <comment ref="H10" authorId="0" shapeId="0" xr:uid="{8F8C0ADF-0599-4DB4-BB92-219CFF2381F7}">
      <text>
        <r>
          <rPr>
            <sz val="8"/>
            <rFont val="Tahoma"/>
            <family val="2"/>
          </rPr>
          <t>Vul de aanschaffingswaarde in van software per einde van het vorige boekjaar.</t>
        </r>
      </text>
    </comment>
    <comment ref="G13" authorId="0" shapeId="0" xr:uid="{4761AA66-676C-42E7-960C-41189838AF21}">
      <text>
        <r>
          <rPr>
            <sz val="8"/>
            <rFont val="Tahoma"/>
            <family val="2"/>
          </rPr>
          <t>Vul de aanschaffingen in van concessies, octrooien, licenties enz. tijdens het boekjaar.</t>
        </r>
      </text>
    </comment>
    <comment ref="H13" authorId="0" shapeId="0" xr:uid="{5026F264-1899-4A5E-BF79-CF35AF51662A}">
      <text>
        <r>
          <rPr>
            <sz val="8"/>
            <rFont val="Tahoma"/>
            <family val="2"/>
          </rPr>
          <t>Vul de aanschaffingen in van software tijdens het boekjaar.</t>
        </r>
      </text>
    </comment>
    <comment ref="G14" authorId="0" shapeId="0" xr:uid="{22606298-0598-477E-A75C-A307B9E9CB40}">
      <text>
        <r>
          <rPr>
            <sz val="8"/>
            <rFont val="Tahoma"/>
            <family val="2"/>
          </rPr>
          <t>Vul de (negatieve) overdrachten en buitengebruikstellingen in van concessies, octrooien, licenties enz. tijdens het boekjaar.</t>
        </r>
      </text>
    </comment>
    <comment ref="H14" authorId="0" shapeId="0" xr:uid="{B4582678-422B-456F-B06F-782C9FBC992E}">
      <text>
        <r>
          <rPr>
            <sz val="8"/>
            <rFont val="Tahoma"/>
            <family val="2"/>
          </rPr>
          <t>Vul de (negatieve) overdrachten en buitengebruikstellingen in van software tijdens het boekjaar.</t>
        </r>
      </text>
    </comment>
    <comment ref="G15" authorId="0" shapeId="0" xr:uid="{7FE7D33A-EE39-424D-AE41-C8CB53805573}">
      <text>
        <r>
          <rPr>
            <sz val="8"/>
            <rFont val="Tahoma"/>
            <family val="2"/>
          </rPr>
          <t>Vul de (positieve of negatieve) overboekingen in van concessies, octrooien, licenties enz. tijdens het boekjaar.</t>
        </r>
      </text>
    </comment>
    <comment ref="H15" authorId="0" shapeId="0" xr:uid="{634EE5F0-964A-4671-BF2D-BB12A4A75E80}">
      <text>
        <r>
          <rPr>
            <sz val="8"/>
            <rFont val="Tahoma"/>
            <family val="2"/>
          </rPr>
          <t>Vul de (positieve of negatieve) overboekingen in van software tijdens het boekjaar.</t>
        </r>
      </text>
    </comment>
    <comment ref="G18" authorId="0" shapeId="0" xr:uid="{0C7217EE-8ECC-44AD-A084-CF582DB3D764}">
      <text>
        <r>
          <rPr>
            <sz val="8"/>
            <rFont val="Tahoma"/>
            <family val="2"/>
          </rPr>
          <t>Vul de afschrijvingen en waardeverminderingen in van concessies, octrooien, licenties enz. per einde van het vorige boekjaar.</t>
        </r>
      </text>
    </comment>
    <comment ref="H18" authorId="0" shapeId="0" xr:uid="{16ABAC8B-0A4E-4610-899A-C4EEFD088833}">
      <text>
        <r>
          <rPr>
            <sz val="8"/>
            <rFont val="Tahoma"/>
            <family val="2"/>
          </rPr>
          <t>Vul de afschrijvingen en waardeverminderingen in van software per einde van het vorige boekjaar.</t>
        </r>
      </text>
    </comment>
    <comment ref="G20" authorId="0" shapeId="0" xr:uid="{D728C2C5-FC89-490C-AC68-867AE805D2F6}">
      <text>
        <r>
          <rPr>
            <sz val="8"/>
            <rFont val="Tahoma"/>
            <family val="2"/>
          </rPr>
          <t>Vul de geboekte afschrijvingen en waardeverminderingen in van concessies, octrooien, licenties enz. tijdens het boekjaar.</t>
        </r>
      </text>
    </comment>
    <comment ref="H20" authorId="0" shapeId="0" xr:uid="{E3AF679C-AE68-4042-BA6C-97D3C8683E76}">
      <text>
        <r>
          <rPr>
            <sz val="8"/>
            <rFont val="Tahoma"/>
            <family val="2"/>
          </rPr>
          <t>Vul de geboekte afschrijvingen en waardeverminderingen in van software tijdens het boekjaar.</t>
        </r>
      </text>
    </comment>
    <comment ref="G21" authorId="0" shapeId="0" xr:uid="{802407A7-413D-42CB-A90A-6A83AB228F80}">
      <text>
        <r>
          <rPr>
            <sz val="8"/>
            <rFont val="Tahoma"/>
            <family val="2"/>
          </rPr>
          <t>Vul de (negatieve) teruggenomen afschrijvingen en waardeverminderingen in van concessies, octrooien, licenties enz. tijdens het boekjaar.</t>
        </r>
      </text>
    </comment>
    <comment ref="H21" authorId="0" shapeId="0" xr:uid="{E707D783-D172-44F5-8598-71C048B4F70C}">
      <text>
        <r>
          <rPr>
            <sz val="8"/>
            <rFont val="Tahoma"/>
            <family val="2"/>
          </rPr>
          <t>Vul de (negatieve) teruggenomen afschrijvingen en waardeverminderingen in van software tijdens het boekjaar.</t>
        </r>
      </text>
    </comment>
    <comment ref="G22" authorId="0" shapeId="0" xr:uid="{A34E773E-71CD-425F-B0CF-7A1FABEC2185}">
      <text>
        <r>
          <rPr>
            <sz val="8"/>
            <rFont val="Tahoma"/>
            <family val="2"/>
          </rPr>
          <t>Vul de afschrijvingen en waardeverminderingen in voor concessies, octrooien en licenties verworven van derden tijdens het boekjaar.</t>
        </r>
      </text>
    </comment>
    <comment ref="H22" authorId="0" shapeId="0" xr:uid="{60651398-E167-4E71-B9AC-AA4B8F16568D}">
      <text>
        <r>
          <rPr>
            <sz val="8"/>
            <rFont val="Tahoma"/>
            <family val="2"/>
          </rPr>
          <t>Vul de afschrijvingen en waardeverminderingen in voor software verworven van derden tijdens het boekjaar.</t>
        </r>
      </text>
    </comment>
    <comment ref="G23" authorId="0" shapeId="0" xr:uid="{FBAAA0FB-15E4-40EE-BC79-94BD6FE46DAA}">
      <text>
        <r>
          <rPr>
            <sz val="8"/>
            <rFont val="Tahoma"/>
            <family val="2"/>
          </rPr>
          <t>Vul de (negatieve) afgeboekte afschrijvingen en waardeverminderingen in van concessies, octrooien, licenties enz. tijdens het boekjaar.</t>
        </r>
      </text>
    </comment>
    <comment ref="H23" authorId="0" shapeId="0" xr:uid="{28C6E5A5-FF12-44EB-BBA1-C44A9E24B0FE}">
      <text>
        <r>
          <rPr>
            <sz val="8"/>
            <rFont val="Tahoma"/>
            <family val="2"/>
          </rPr>
          <t>Vul de (negatieve) afgeboekte afschrijvingen en waardeverminderingen in van software tijdens het boekjaar.</t>
        </r>
      </text>
    </comment>
    <comment ref="G24" authorId="0" shapeId="0" xr:uid="{4224B957-008E-4CA4-887F-AD83CA957D9A}">
      <text>
        <r>
          <rPr>
            <sz val="8"/>
            <rFont val="Tahoma"/>
            <family val="2"/>
          </rPr>
          <t>Vul de (negatieve of positieve) overgeboekte afschrijvingen en waardeverminderingen in van concessies, octrooien, licenties enz. tijdens het boekjaar.</t>
        </r>
      </text>
    </comment>
    <comment ref="H24" authorId="0" shapeId="0" xr:uid="{34656919-11D0-4303-9157-E97792DB19AD}">
      <text>
        <r>
          <rPr>
            <sz val="8"/>
            <rFont val="Tahoma"/>
            <family val="2"/>
          </rPr>
          <t>Vul de (negatieve of positieve) overgeboekte afschrijvingen en waardeverminderingen in van software tijdens het boekjaar.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JPALMANS</author>
  </authors>
  <commentList>
    <comment ref="G8" authorId="0" shapeId="0" xr:uid="{C7A57EFF-5B32-44BB-A9AB-F322966B801F}">
      <text>
        <r>
          <rPr>
            <sz val="8"/>
            <rFont val="Tahoma"/>
            <family val="2"/>
          </rPr>
          <t>Vul de aanschaffingswaarde in van terreinen en gebouwen per einde van het vorige boekjaar.</t>
        </r>
      </text>
    </comment>
    <comment ref="I8" authorId="0" shapeId="0" xr:uid="{BEBEA7BB-A390-42B2-8274-701DDE118A14}">
      <text>
        <r>
          <rPr>
            <sz val="8"/>
            <rFont val="Tahoma"/>
            <family val="2"/>
          </rPr>
          <t>Vul de aanschaffingswaarde in van installaties, machines en uitrusting per einde van het vorige boekjaar.</t>
        </r>
      </text>
    </comment>
    <comment ref="J8" authorId="0" shapeId="0" xr:uid="{EC80B78A-7B9B-47FD-AA66-E33218C2FB8D}">
      <text>
        <r>
          <rPr>
            <sz val="8"/>
            <rFont val="Tahoma"/>
            <family val="2"/>
          </rPr>
          <t>Vul de aanschaffingswaarde in van meubilair en materieel per einde van het vorige boekjaar.</t>
        </r>
      </text>
    </comment>
    <comment ref="G11" authorId="0" shapeId="0" xr:uid="{42CE3E78-EDFF-4E7A-8FB1-8FEA4F823D9E}">
      <text>
        <r>
          <rPr>
            <sz val="8"/>
            <rFont val="Tahoma"/>
            <family val="2"/>
          </rPr>
          <t>Vul de aanschaffingen in van terreinen en gebouwen tijdens het boekjaar.</t>
        </r>
      </text>
    </comment>
    <comment ref="I11" authorId="0" shapeId="0" xr:uid="{37064F0E-409E-4B16-90C8-C4CFAF424790}">
      <text>
        <r>
          <rPr>
            <sz val="8"/>
            <rFont val="Tahoma"/>
            <family val="2"/>
          </rPr>
          <t>Vul de aanschaffingen in van installaties, machines en uitrusting tijdens het boekjaar.</t>
        </r>
      </text>
    </comment>
    <comment ref="J11" authorId="0" shapeId="0" xr:uid="{4E81F590-6049-4422-B785-D09AE4202432}">
      <text>
        <r>
          <rPr>
            <sz val="8"/>
            <rFont val="Tahoma"/>
            <family val="2"/>
          </rPr>
          <t>Vul de aanschaffingen in van meubilair en materieel tijdens het boekjaar.</t>
        </r>
      </text>
    </comment>
    <comment ref="G13" authorId="0" shapeId="0" xr:uid="{0DCB1CD6-A015-4E73-8F1B-E4B3BC4A0201}">
      <text>
        <r>
          <rPr>
            <sz val="8"/>
            <rFont val="Tahoma"/>
            <family val="2"/>
          </rPr>
          <t>Vul de (negatieve) overdrachten en buitengebruikstellingen in van terreinen en gebouwen tijdens het boekjaar.</t>
        </r>
      </text>
    </comment>
    <comment ref="I13" authorId="0" shapeId="0" xr:uid="{B5B6F924-6975-4AC9-B230-BB38239B00E5}">
      <text>
        <r>
          <rPr>
            <sz val="8"/>
            <rFont val="Tahoma"/>
            <family val="2"/>
          </rPr>
          <t>Vul de (negatieve) overdrachten en buitengebruikstellingen in van installaties, machines en uitrusting tijdens het boekjaar.</t>
        </r>
      </text>
    </comment>
    <comment ref="J13" authorId="0" shapeId="0" xr:uid="{70A5C0D6-6AAE-42B1-9D18-A94DB7BC6582}">
      <text>
        <r>
          <rPr>
            <sz val="8"/>
            <rFont val="Tahoma"/>
            <family val="2"/>
          </rPr>
          <t>Vul de (negatieve) overdrachten en buitengebruikstellingen in van meubilair en materieel tijdens het boekjaar.</t>
        </r>
      </text>
    </comment>
    <comment ref="G14" authorId="0" shapeId="0" xr:uid="{F27B0C89-E1FE-4A93-B000-A77AA847A6C2}">
      <text>
        <r>
          <rPr>
            <sz val="8"/>
            <rFont val="Tahoma"/>
            <family val="2"/>
          </rPr>
          <t>Vul de (positieve of negatieve) overboekingen in van terreinen en gebouwen tijdens het boekjaar.</t>
        </r>
      </text>
    </comment>
    <comment ref="I14" authorId="0" shapeId="0" xr:uid="{B924DBB6-C544-439E-8A02-91A38E19CA91}">
      <text>
        <r>
          <rPr>
            <sz val="8"/>
            <rFont val="Tahoma"/>
            <family val="2"/>
          </rPr>
          <t>Vul de (positieve of negatieve) overboekingen in van installaties, machines en uitrusting tijdens het boekjaar.</t>
        </r>
      </text>
    </comment>
    <comment ref="J14" authorId="0" shapeId="0" xr:uid="{DBC3B451-9A82-4CA1-81DB-859E92409930}">
      <text>
        <r>
          <rPr>
            <sz val="8"/>
            <rFont val="Tahoma"/>
            <family val="2"/>
          </rPr>
          <t>Vul de (positieve of negatieve) overboekingen in van meubilair en materieel tijdens het boekjaar.</t>
        </r>
      </text>
    </comment>
    <comment ref="G18" authorId="0" shapeId="0" xr:uid="{9E2F9894-B6ED-4B1D-A484-0896138A0003}">
      <text>
        <r>
          <rPr>
            <sz val="8"/>
            <rFont val="Tahoma"/>
            <family val="2"/>
          </rPr>
          <t>Vul de meerwaarden in van terreinen en gebouwen per einde van het vorige boekjaar.</t>
        </r>
      </text>
    </comment>
    <comment ref="I18" authorId="0" shapeId="0" xr:uid="{F6B89BA4-5E1F-4124-AEFD-A9910903AA09}">
      <text>
        <r>
          <rPr>
            <sz val="8"/>
            <rFont val="Tahoma"/>
            <family val="2"/>
          </rPr>
          <t>Vul de meerwaarden in van installaties, machines en uitrusting per einde van het vorige boekjaar.</t>
        </r>
      </text>
    </comment>
    <comment ref="J18" authorId="0" shapeId="0" xr:uid="{54437453-B400-4F83-8C02-0E1C6E7A854B}">
      <text>
        <r>
          <rPr>
            <sz val="8"/>
            <rFont val="Tahoma"/>
            <family val="2"/>
          </rPr>
          <t>Vul de meerwaarden in van meubilair en materieel per einde van het vorige boekjaar.</t>
        </r>
      </text>
    </comment>
    <comment ref="G20" authorId="0" shapeId="0" xr:uid="{988E72CC-21DB-4C1C-9CCE-5AA2B77B5D37}">
      <text>
        <r>
          <rPr>
            <sz val="8"/>
            <rFont val="Tahoma"/>
            <family val="2"/>
          </rPr>
          <t>Vul de geboekte meerwaarden in van terreinen en gebouwen tijdens het boekjaar.</t>
        </r>
      </text>
    </comment>
    <comment ref="I20" authorId="0" shapeId="0" xr:uid="{A6690CCA-348D-49C2-83A3-7EA97BEB4BBA}">
      <text>
        <r>
          <rPr>
            <sz val="8"/>
            <rFont val="Tahoma"/>
            <family val="2"/>
          </rPr>
          <t>Vul de geboekte meerwaarden in van installaties, machines en uitrusting tijdens het boekjaar.</t>
        </r>
      </text>
    </comment>
    <comment ref="J20" authorId="0" shapeId="0" xr:uid="{C3F75C5E-D097-40FE-9220-68959C3A3471}">
      <text>
        <r>
          <rPr>
            <sz val="8"/>
            <rFont val="Tahoma"/>
            <family val="2"/>
          </rPr>
          <t>Vul de geboekte meerwaarden in van meubilair en materieel tijdens het boekjaar.</t>
        </r>
      </text>
    </comment>
    <comment ref="G21" authorId="0" shapeId="0" xr:uid="{532BF86B-8245-44E9-A233-9A0086AE7F1D}">
      <text>
        <r>
          <rPr>
            <sz val="8"/>
            <rFont val="Tahoma"/>
            <family val="2"/>
          </rPr>
          <t>Vul de meerwaarden in voor terreinen en gebouwen verworven van derden tijdens het boekjaar.</t>
        </r>
      </text>
    </comment>
    <comment ref="I21" authorId="0" shapeId="0" xr:uid="{71B02188-9953-44E6-846E-F07969BE36F9}">
      <text>
        <r>
          <rPr>
            <sz val="8"/>
            <rFont val="Tahoma"/>
            <family val="2"/>
          </rPr>
          <t>Vul de meerwaarden in voor installaties, machines en uitrusting verworven van derden tijdens het boekjaar.</t>
        </r>
      </text>
    </comment>
    <comment ref="J21" authorId="0" shapeId="0" xr:uid="{8ED47FE4-7695-4F7C-9952-02028276A252}">
      <text>
        <r>
          <rPr>
            <sz val="8"/>
            <rFont val="Tahoma"/>
            <family val="2"/>
          </rPr>
          <t>Vul de meerwaarden in voor meubilair en materieel verworven van derden tijdens het boekjaar.</t>
        </r>
      </text>
    </comment>
    <comment ref="G22" authorId="0" shapeId="0" xr:uid="{C8290420-6DF1-44E1-ADD0-6A2B22249A71}">
      <text>
        <r>
          <rPr>
            <sz val="8"/>
            <rFont val="Tahoma"/>
            <family val="2"/>
          </rPr>
          <t>Vul de (negatieve) afgeboekte meerwaarden in van terreinen en gebouwen tijdens het boekjaar.</t>
        </r>
      </text>
    </comment>
    <comment ref="I22" authorId="0" shapeId="0" xr:uid="{943BC239-892A-4DE0-8EA4-37E6BCDEEA81}">
      <text>
        <r>
          <rPr>
            <sz val="8"/>
            <rFont val="Tahoma"/>
            <family val="2"/>
          </rPr>
          <t>Vul de (negatieve) afgeboekte meerwaarden in van installaties, machines en uitrusting tijdens het boekjaar.</t>
        </r>
      </text>
    </comment>
    <comment ref="J22" authorId="0" shapeId="0" xr:uid="{87CB5250-0370-4BF1-AEE7-1A0766D2C4A3}">
      <text>
        <r>
          <rPr>
            <sz val="8"/>
            <rFont val="Tahoma"/>
            <family val="2"/>
          </rPr>
          <t>Vul de (negatieve) afgeboekte meerwaarden in van meubilair en materieel tijdens het boekjaar.</t>
        </r>
      </text>
    </comment>
    <comment ref="G23" authorId="0" shapeId="0" xr:uid="{0993A4B7-80AB-4A3C-96C4-EE1F0A419755}">
      <text>
        <r>
          <rPr>
            <sz val="8"/>
            <rFont val="Tahoma"/>
            <family val="2"/>
          </rPr>
          <t>Vul de (positieve of negatieve) overgeboekte meerwaarden in van terreinen en gebouwen tijdens het boekjaar.</t>
        </r>
      </text>
    </comment>
    <comment ref="I23" authorId="0" shapeId="0" xr:uid="{13FD5724-BED5-43E4-B54C-433C4280DBAC}">
      <text>
        <r>
          <rPr>
            <sz val="8"/>
            <rFont val="Tahoma"/>
            <family val="2"/>
          </rPr>
          <t>Vul de (positieve of negatieve) overgeboekte meerwaarden in van installaties, machines en uitrusting tijdens het boekjaar.</t>
        </r>
      </text>
    </comment>
    <comment ref="J23" authorId="0" shapeId="0" xr:uid="{E12A325A-A113-486A-9F33-B73226BB010E}">
      <text>
        <r>
          <rPr>
            <sz val="8"/>
            <rFont val="Tahoma"/>
            <family val="2"/>
          </rPr>
          <t>Vul de (positieve of negatieve) overgeboekte meerwaarden in van meubilair en materieel tijdens het boekjaar.</t>
        </r>
      </text>
    </comment>
    <comment ref="G26" authorId="0" shapeId="0" xr:uid="{54E54FD9-2A9B-4A32-B846-E1C75C1AEB39}">
      <text>
        <r>
          <rPr>
            <sz val="8"/>
            <rFont val="Tahoma"/>
            <family val="2"/>
          </rPr>
          <t>Vul de afschrijvingen en waardeverminderingen in van terreinen en gebouwen per einde van het vorige boekjaar.</t>
        </r>
      </text>
    </comment>
    <comment ref="I26" authorId="0" shapeId="0" xr:uid="{23655BFE-F019-4E63-8490-FC305FB77B7F}">
      <text>
        <r>
          <rPr>
            <sz val="8"/>
            <rFont val="Tahoma"/>
            <family val="2"/>
          </rPr>
          <t>Vul de afschrijvingen en waardeverminderingen in van installaties, machines en uitrusting per einde van het vorige boekjaar.</t>
        </r>
      </text>
    </comment>
    <comment ref="J26" authorId="0" shapeId="0" xr:uid="{6FC09488-8C13-493E-9C0E-2F459FE7D4CB}">
      <text>
        <r>
          <rPr>
            <sz val="8"/>
            <rFont val="Tahoma"/>
            <family val="2"/>
          </rPr>
          <t>Vul de afschrijvingen en waardeverminderingen in van meubilair en materieel per einde van het vorige boekjaar.</t>
        </r>
      </text>
    </comment>
    <comment ref="G28" authorId="0" shapeId="0" xr:uid="{A0294CC1-A5AF-442E-BD18-FE7488C1EF53}">
      <text>
        <r>
          <rPr>
            <sz val="8"/>
            <rFont val="Tahoma"/>
            <family val="2"/>
          </rPr>
          <t>Vul de geboekte afschrijvingen en waardeverminderingen in van terreinen en gebouwen tijdens het boekjaar.</t>
        </r>
      </text>
    </comment>
    <comment ref="I28" authorId="0" shapeId="0" xr:uid="{5EFA90E5-0026-4835-B25E-691F6D199D67}">
      <text>
        <r>
          <rPr>
            <sz val="8"/>
            <rFont val="Tahoma"/>
            <family val="2"/>
          </rPr>
          <t>Vul de geboekte afschrijvingen en waardeverminderingen in van installaties, machines en uitrusting tijdens het boekjaar.</t>
        </r>
      </text>
    </comment>
    <comment ref="J28" authorId="0" shapeId="0" xr:uid="{B91D61FE-CC70-473A-995A-BCE69BA369B7}">
      <text>
        <r>
          <rPr>
            <sz val="8"/>
            <rFont val="Tahoma"/>
            <family val="2"/>
          </rPr>
          <t>Vul de geboekte afschrijvingen en waardeverminderingen in van meubilair en materieel tijdens het boekjaar.</t>
        </r>
      </text>
    </comment>
    <comment ref="G29" authorId="0" shapeId="0" xr:uid="{B188E152-64A2-48CE-A4C5-9D47F7A59AE4}">
      <text>
        <r>
          <rPr>
            <sz val="8"/>
            <rFont val="Tahoma"/>
            <family val="2"/>
          </rPr>
          <t>Vul de (negatieve) teruggenomen afschrijvingen en waardeverminderingen in van terreinen en gebouwen tijdens het boekjaar.</t>
        </r>
      </text>
    </comment>
    <comment ref="I29" authorId="0" shapeId="0" xr:uid="{EF07CCF8-0732-4F88-8698-1EF8467DCECE}">
      <text>
        <r>
          <rPr>
            <sz val="8"/>
            <rFont val="Tahoma"/>
            <family val="2"/>
          </rPr>
          <t>Vul de (negatieve) teruggenomen afschrijvingen en waardeverminderingen in van installaties, machines en uitrusting tijdens het boekjaar.</t>
        </r>
      </text>
    </comment>
    <comment ref="J29" authorId="0" shapeId="0" xr:uid="{A59AD0E5-C685-4908-9406-21177801F1B4}">
      <text>
        <r>
          <rPr>
            <sz val="8"/>
            <rFont val="Tahoma"/>
            <family val="2"/>
          </rPr>
          <t>Vul de (negatieve) teruggenomen afschrijvingen en waardeverminderingen in van meubilair en materieel tijdens het boekjaar.</t>
        </r>
      </text>
    </comment>
    <comment ref="G30" authorId="0" shapeId="0" xr:uid="{DA6AD7CC-F536-4A07-A638-E3BE332FD21B}">
      <text>
        <r>
          <rPr>
            <sz val="8"/>
            <rFont val="Tahoma"/>
            <family val="2"/>
          </rPr>
          <t>Vul de afschrijvingen en waardeverminderingen in voor terreinen en gebouwen verworven van derden tijdens het boekjaar.</t>
        </r>
      </text>
    </comment>
    <comment ref="I30" authorId="0" shapeId="0" xr:uid="{43A89C62-F6A6-44AE-9F55-B3C9A9DE0B49}">
      <text>
        <r>
          <rPr>
            <sz val="8"/>
            <rFont val="Tahoma"/>
            <family val="2"/>
          </rPr>
          <t>Vul de afschrijvingen en waardeverminderingen in voor installaties, machines en uitrusting verworven van derden tijdens het boekjaar.</t>
        </r>
      </text>
    </comment>
    <comment ref="J30" authorId="0" shapeId="0" xr:uid="{FFFD504F-4BD4-4A11-BBEC-629DC5B73192}">
      <text>
        <r>
          <rPr>
            <sz val="8"/>
            <rFont val="Tahoma"/>
            <family val="2"/>
          </rPr>
          <t>Vul de afschrijvingen en waardeverminderingen in voor meubilair en materieel verworven van derden tijdens het boekjaar.</t>
        </r>
      </text>
    </comment>
    <comment ref="G32" authorId="0" shapeId="0" xr:uid="{ED45ED1C-4FD3-4CE6-A450-69659C5E176F}">
      <text>
        <r>
          <rPr>
            <sz val="8"/>
            <rFont val="Tahoma"/>
            <family val="2"/>
          </rPr>
          <t>Vul de (negatieve) afgeboekte afschrijvingen en waardeverminderingen in van terreinen en gebouwen tijdens het boekjaar.</t>
        </r>
      </text>
    </comment>
    <comment ref="I32" authorId="0" shapeId="0" xr:uid="{4B7D2D70-DE98-4E19-9DC7-F5CE4CACC62E}">
      <text>
        <r>
          <rPr>
            <sz val="8"/>
            <rFont val="Tahoma"/>
            <family val="2"/>
          </rPr>
          <t>Vul de (negatieve) afgeboekte afschrijvingen en waardeverminderingen in van installaties, machines en uitrusting tijdens het boekjaar.</t>
        </r>
      </text>
    </comment>
    <comment ref="J32" authorId="0" shapeId="0" xr:uid="{3FB25851-931F-4031-A19E-343DAED7882E}">
      <text>
        <r>
          <rPr>
            <sz val="8"/>
            <rFont val="Tahoma"/>
            <family val="2"/>
          </rPr>
          <t>Vul de (negatieve) afgeboekte afschrijvingen en waardeverminderingen in van meubilair en materieel tijdens het boekjaar.</t>
        </r>
      </text>
    </comment>
    <comment ref="G33" authorId="0" shapeId="0" xr:uid="{9551A6C3-ADD2-4E9D-8A37-B3F46946EB5F}">
      <text>
        <r>
          <rPr>
            <sz val="8"/>
            <rFont val="Tahoma"/>
            <family val="2"/>
          </rPr>
          <t>Vul de (positieve of negatieve) overgeboekte afschrijvingen en waardeverminderingen in van terreinen en gebouwen tijdens het boekjaar.</t>
        </r>
      </text>
    </comment>
    <comment ref="I33" authorId="0" shapeId="0" xr:uid="{92532A24-08FD-4FF9-AB62-01E1B836EF3F}">
      <text>
        <r>
          <rPr>
            <sz val="8"/>
            <rFont val="Tahoma"/>
            <family val="2"/>
          </rPr>
          <t>Vul de (positieve of negatieve) overgeboekte afschrijvingen en waardeverminderingen in van installaties, machines en uitrusting tijdens het boekjaar.</t>
        </r>
      </text>
    </comment>
    <comment ref="J33" authorId="0" shapeId="0" xr:uid="{E3A3813D-D20C-4952-930D-5390BB0EC188}">
      <text>
        <r>
          <rPr>
            <sz val="8"/>
            <rFont val="Tahoma"/>
            <family val="2"/>
          </rPr>
          <t>Vul de (positieve of negatieve) overgeboekte afschrijvingen en waardeverminderingen in van meubilair en materieel tijdens het boekjaar.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JPALMANS</author>
  </authors>
  <commentList>
    <comment ref="G8" authorId="0" shapeId="0" xr:uid="{C2E3D1BA-F454-4B37-92BE-D51243800EF0}">
      <text>
        <r>
          <rPr>
            <sz val="8"/>
            <rFont val="Tahoma"/>
            <family val="2"/>
          </rPr>
          <t>Vul de aanschaffingswaarde in van erfpacht, leasing en soortgelijke rechten per einde van het vorige boekjaar.</t>
        </r>
      </text>
    </comment>
    <comment ref="I8" authorId="0" shapeId="0" xr:uid="{8D170FC0-9574-441A-B3DB-C54F96652286}">
      <text>
        <r>
          <rPr>
            <sz val="8"/>
            <rFont val="Tahoma"/>
            <family val="2"/>
          </rPr>
          <t>Vul de aanschaffingswaarde in van overige materiële vaste activa per einde van het vorige boekjaar.</t>
        </r>
      </text>
    </comment>
    <comment ref="J8" authorId="0" shapeId="0" xr:uid="{09E01C72-B020-445F-90B4-1425EBF50D7D}">
      <text>
        <r>
          <rPr>
            <sz val="8"/>
            <rFont val="Tahoma"/>
            <family val="2"/>
          </rPr>
          <t>Vul de aanschaffingswaarde in van activa in aanbouw en vooruitbetalingen per einde van het vorige boekjaar.</t>
        </r>
      </text>
    </comment>
    <comment ref="G11" authorId="0" shapeId="0" xr:uid="{D9F13109-5EE7-4D81-9A7E-C6E5FFCAB3FB}">
      <text>
        <r>
          <rPr>
            <sz val="8"/>
            <rFont val="Tahoma"/>
            <family val="2"/>
          </rPr>
          <t>Vul de aanschaffingen in van erfpacht, leasing en soortgelijke rechten tijdens het boekjaar.</t>
        </r>
      </text>
    </comment>
    <comment ref="I11" authorId="0" shapeId="0" xr:uid="{FF25879B-7EC7-4AAC-ADA7-5FD7202E8B78}">
      <text>
        <r>
          <rPr>
            <sz val="8"/>
            <rFont val="Tahoma"/>
            <family val="2"/>
          </rPr>
          <t>Vul de aanschaffingen in van overige materiële vaste activa tijdens het boekjaar.</t>
        </r>
      </text>
    </comment>
    <comment ref="J11" authorId="0" shapeId="0" xr:uid="{F8F6E002-5001-406B-8875-3323B71F7DC0}">
      <text>
        <r>
          <rPr>
            <sz val="8"/>
            <rFont val="Tahoma"/>
            <family val="2"/>
          </rPr>
          <t>Vul de aanschaffingen in van activa in aanbouw en vooruitbetalingen tijdens het boekjaar.</t>
        </r>
      </text>
    </comment>
    <comment ref="G13" authorId="0" shapeId="0" xr:uid="{D8E1BB96-7B0C-4B81-860E-2D4C4993F035}">
      <text>
        <r>
          <rPr>
            <sz val="8"/>
            <rFont val="Tahoma"/>
            <family val="2"/>
          </rPr>
          <t>Vul de (negatieve) overdrachten en buitengebruikstellingen in van erfpacht, leasing en soortgelijke rechten tijdens het boekjaar.</t>
        </r>
      </text>
    </comment>
    <comment ref="I13" authorId="0" shapeId="0" xr:uid="{A44706F6-F304-4B39-8098-716B7CD4D8C5}">
      <text>
        <r>
          <rPr>
            <sz val="8"/>
            <rFont val="Tahoma"/>
            <family val="2"/>
          </rPr>
          <t>Vul de (negatieve) overdrachten en buitengebruikstellingen in van overige materiële vaste activa tijdens het boekjaar.</t>
        </r>
      </text>
    </comment>
    <comment ref="J13" authorId="0" shapeId="0" xr:uid="{85FED687-D2E7-4DD7-8289-A4B8EEE1C9A2}">
      <text>
        <r>
          <rPr>
            <sz val="8"/>
            <rFont val="Tahoma"/>
            <family val="2"/>
          </rPr>
          <t>Vul de (negatieve) overdrachten en buitengebruikstellingen in van activa in aanbouw en vooruitbetalingen tijdens het boekjaar.</t>
        </r>
      </text>
    </comment>
    <comment ref="G14" authorId="0" shapeId="0" xr:uid="{064158F9-F951-4DEE-AA23-6E1115985CC2}">
      <text>
        <r>
          <rPr>
            <sz val="8"/>
            <rFont val="Tahoma"/>
            <family val="2"/>
          </rPr>
          <t>Vul de (positieve of negatieve) overboekingen in van erfpacht, leasing en soortgelijke rechten tijdens het boekjaar.</t>
        </r>
      </text>
    </comment>
    <comment ref="I14" authorId="0" shapeId="0" xr:uid="{A638D71A-8335-4A80-BCDF-66FDD7AE88B9}">
      <text>
        <r>
          <rPr>
            <sz val="8"/>
            <rFont val="Tahoma"/>
            <family val="2"/>
          </rPr>
          <t>Vul de (positieve of negatieve) overboekingen in van overige materiële vaste activa tijdens het boekjaar.</t>
        </r>
      </text>
    </comment>
    <comment ref="J14" authorId="0" shapeId="0" xr:uid="{D5A3F4E2-7298-4D15-8821-A09D6B05CD96}">
      <text>
        <r>
          <rPr>
            <sz val="8"/>
            <rFont val="Tahoma"/>
            <family val="2"/>
          </rPr>
          <t>Vul de (positieve of negatieve) overboekingen in van activa in aanbouw en vooruitbetalingen tijdens het boekjaar.</t>
        </r>
      </text>
    </comment>
    <comment ref="G17" authorId="0" shapeId="0" xr:uid="{B6FD5568-F132-488B-B3EF-E9405B1F4392}">
      <text>
        <r>
          <rPr>
            <sz val="8"/>
            <rFont val="Tahoma"/>
            <family val="2"/>
          </rPr>
          <t>Vul de meerwaarden in van erfpacht, leasing en soortgelijke rechten per einde van het vorige boekjaar.</t>
        </r>
      </text>
    </comment>
    <comment ref="I17" authorId="0" shapeId="0" xr:uid="{BD8FD5C9-CC20-44B5-87FD-715C330EB390}">
      <text>
        <r>
          <rPr>
            <sz val="8"/>
            <rFont val="Tahoma"/>
            <family val="2"/>
          </rPr>
          <t>Vul de meerwaarden in van overige materiële vaste activa per einde van het vorige boekjaar.</t>
        </r>
      </text>
    </comment>
    <comment ref="J17" authorId="0" shapeId="0" xr:uid="{C01C0443-7E8B-46BA-8CAE-67D89A8ACE73}">
      <text>
        <r>
          <rPr>
            <sz val="8"/>
            <rFont val="Tahoma"/>
            <family val="2"/>
          </rPr>
          <t>Vul de meerwaarden in van activa in aanbouw en vooruitbetalingen per einde van het vorige boekjaar.</t>
        </r>
      </text>
    </comment>
    <comment ref="G19" authorId="0" shapeId="0" xr:uid="{56EF65B3-3D97-41FE-B551-F3A769C6387F}">
      <text>
        <r>
          <rPr>
            <sz val="8"/>
            <rFont val="Tahoma"/>
            <family val="2"/>
          </rPr>
          <t>Vul de geboekte meerwaarden in van erfpacht, leasing en soortgelijke rechten tijdens het boekjaar.</t>
        </r>
      </text>
    </comment>
    <comment ref="I19" authorId="0" shapeId="0" xr:uid="{08ED0C79-73C2-4446-9B4D-144382517679}">
      <text>
        <r>
          <rPr>
            <sz val="8"/>
            <rFont val="Tahoma"/>
            <family val="2"/>
          </rPr>
          <t>Vul de geboekte meerwaarden in van overige materiële vaste activa tijdens het boekjaar.</t>
        </r>
      </text>
    </comment>
    <comment ref="J19" authorId="0" shapeId="0" xr:uid="{EB961ECA-94C7-4113-A5FE-D9190885BA88}">
      <text>
        <r>
          <rPr>
            <sz val="8"/>
            <rFont val="Tahoma"/>
            <family val="2"/>
          </rPr>
          <t>Vul de geboekte meerwaarden in van activa in aanbouw en vooruitbetalingen tijdens het boekjaar.</t>
        </r>
      </text>
    </comment>
    <comment ref="G20" authorId="0" shapeId="0" xr:uid="{06A2CD9C-00A5-4FC9-AF89-38195ED4B415}">
      <text>
        <r>
          <rPr>
            <sz val="8"/>
            <rFont val="Tahoma"/>
            <family val="2"/>
          </rPr>
          <t>Vul de meerwaarden in voor erfpacht, leasing en soortgelijke rechten verworven van derden tijdens het boekjaar.</t>
        </r>
      </text>
    </comment>
    <comment ref="I20" authorId="0" shapeId="0" xr:uid="{540802D7-318C-46E2-9726-65DE690DBC0C}">
      <text>
        <r>
          <rPr>
            <sz val="8"/>
            <rFont val="Tahoma"/>
            <family val="2"/>
          </rPr>
          <t>Vul de meerwaarden in voor overige materiële vaste activa verworven van derden tijdens het boekjaar.</t>
        </r>
      </text>
    </comment>
    <comment ref="J20" authorId="0" shapeId="0" xr:uid="{B1EFCBFF-2F0D-45E6-8AA6-5D322CBA5785}">
      <text>
        <r>
          <rPr>
            <sz val="8"/>
            <rFont val="Tahoma"/>
            <family val="2"/>
          </rPr>
          <t>Vul de meerwaarden in voor activa in aanbouw en vooruitbetalingen verworven van derden tijdens het boekjaar.</t>
        </r>
      </text>
    </comment>
    <comment ref="G21" authorId="0" shapeId="0" xr:uid="{2A660E16-8B73-4771-9EA9-7DEBA09C6C3E}">
      <text>
        <r>
          <rPr>
            <sz val="8"/>
            <rFont val="Tahoma"/>
            <family val="2"/>
          </rPr>
          <t>Vul de (negatieve) afgeboekte meerwaarden in van erfpacht, leasing en soortgelijke rechten tijdens het boekjaar.</t>
        </r>
      </text>
    </comment>
    <comment ref="I21" authorId="0" shapeId="0" xr:uid="{AE190E1C-288D-4F17-9770-800CB82AA980}">
      <text>
        <r>
          <rPr>
            <sz val="8"/>
            <rFont val="Tahoma"/>
            <family val="2"/>
          </rPr>
          <t>Vul de (negatieve) afgeboekte meerwaarden in van overige materiële vaste activa tijdens het boekjaar.</t>
        </r>
      </text>
    </comment>
    <comment ref="J21" authorId="0" shapeId="0" xr:uid="{A585F1D6-DF99-4EEA-9A42-685CF23EAD2A}">
      <text>
        <r>
          <rPr>
            <sz val="8"/>
            <rFont val="Tahoma"/>
            <family val="2"/>
          </rPr>
          <t>Vul de (negatieve) afgeboekte meerwaarden in van activa in aanbouw en vooruitbetalingen tijdens het boekjaar.</t>
        </r>
      </text>
    </comment>
    <comment ref="G22" authorId="0" shapeId="0" xr:uid="{3ADAF2F8-4C54-45A7-8239-CE8E78090DDF}">
      <text>
        <r>
          <rPr>
            <sz val="8"/>
            <rFont val="Tahoma"/>
            <family val="2"/>
          </rPr>
          <t>Vul de (positieve of negatieve) overgeboekte meerwaarden in van erfpacht, leasing en soortgelijke rechten tijdens het boekjaar.</t>
        </r>
      </text>
    </comment>
    <comment ref="I22" authorId="0" shapeId="0" xr:uid="{86EEAD14-33AB-48A4-88C5-188318AF5ACF}">
      <text>
        <r>
          <rPr>
            <sz val="8"/>
            <rFont val="Tahoma"/>
            <family val="2"/>
          </rPr>
          <t>Vul de (positieve of negatieve) overgeboekte meerwaarden in van overige materiële vaste activa tijdens het boekjaar.</t>
        </r>
      </text>
    </comment>
    <comment ref="J22" authorId="0" shapeId="0" xr:uid="{D0758DEF-4218-4D06-83E3-C67AF519E300}">
      <text>
        <r>
          <rPr>
            <sz val="8"/>
            <rFont val="Tahoma"/>
            <family val="2"/>
          </rPr>
          <t>Vul de (positieve of negatieve) overgeboekte meerwaarden in van activa in aanbouw en vooruitbetalingen tijdens het boekjaar.</t>
        </r>
      </text>
    </comment>
    <comment ref="G25" authorId="0" shapeId="0" xr:uid="{96AD5B26-3A3A-4FC8-B571-1F1AE54F3EEB}">
      <text>
        <r>
          <rPr>
            <sz val="8"/>
            <rFont val="Tahoma"/>
            <family val="2"/>
          </rPr>
          <t>Vul de afschrijvingen en waardeverminderingen in van erfpacht, leasing en soortgelijke rechten per einde van het vorige boekjaar.</t>
        </r>
      </text>
    </comment>
    <comment ref="I25" authorId="0" shapeId="0" xr:uid="{8E5FEB96-146D-4F2F-8F9F-44FC8B067FFA}">
      <text>
        <r>
          <rPr>
            <sz val="8"/>
            <rFont val="Tahoma"/>
            <family val="2"/>
          </rPr>
          <t>Vul de afschrijvingen en waardeverminderingen in van overige materiële vaste activa per einde van het vorige boekjaar.</t>
        </r>
      </text>
    </comment>
    <comment ref="J25" authorId="0" shapeId="0" xr:uid="{BB92C000-7167-4BD8-BD5C-410243CE0CAD}">
      <text>
        <r>
          <rPr>
            <sz val="8"/>
            <rFont val="Tahoma"/>
            <family val="2"/>
          </rPr>
          <t>Vul de afschrijvingen en waardeverminderingen in van activa in aanbouw en vooruitbetalingen per einde van het vorige boekjaar.</t>
        </r>
      </text>
    </comment>
    <comment ref="G27" authorId="0" shapeId="0" xr:uid="{9D15911B-626F-4A3A-8F68-17BC2386296C}">
      <text>
        <r>
          <rPr>
            <sz val="8"/>
            <rFont val="Tahoma"/>
            <family val="2"/>
          </rPr>
          <t>Vul de geboekte afschrijvingen en waardeverminderingen in van erfpacht, leasing en soortgelijke rechten tijdens het boekjaar.</t>
        </r>
      </text>
    </comment>
    <comment ref="I27" authorId="0" shapeId="0" xr:uid="{1DF9AC3C-BB99-49BE-A911-BE96976AF695}">
      <text>
        <r>
          <rPr>
            <sz val="8"/>
            <rFont val="Tahoma"/>
            <family val="2"/>
          </rPr>
          <t>Vul de geboekte afschrijvingen en waardeverminderingen in van overige materiële vaste activa tijdens het boekjaar.</t>
        </r>
      </text>
    </comment>
    <comment ref="J27" authorId="0" shapeId="0" xr:uid="{00EA0C23-B395-4728-95C0-19BC90CDDB8C}">
      <text>
        <r>
          <rPr>
            <sz val="8"/>
            <rFont val="Tahoma"/>
            <family val="2"/>
          </rPr>
          <t>Vul de geboekte afschrijvingen en waardeverminderingen in van activa in aanbouw en vooruitbetailngen tijdens het boekjaar.</t>
        </r>
      </text>
    </comment>
    <comment ref="G28" authorId="0" shapeId="0" xr:uid="{46F5873C-50CE-447B-A9D1-3435C4E45FF5}">
      <text>
        <r>
          <rPr>
            <sz val="8"/>
            <rFont val="Tahoma"/>
            <family val="2"/>
          </rPr>
          <t>Vul de (negatieve) teruggenomen afschrijvingen en waardeverminderingen in van erfpacht, leasing en soortgelijke rechten tijdens het boekjaar.</t>
        </r>
      </text>
    </comment>
    <comment ref="I28" authorId="0" shapeId="0" xr:uid="{EF10FAA5-4258-4DF0-B9BD-4DF2659F81E1}">
      <text>
        <r>
          <rPr>
            <sz val="8"/>
            <rFont val="Tahoma"/>
            <family val="2"/>
          </rPr>
          <t>Vul de (negatieve) teruggenomen afschrijvingen en waardeverminderingen in van overige materiële vaste activa tijdens het boekjaar.</t>
        </r>
      </text>
    </comment>
    <comment ref="J28" authorId="0" shapeId="0" xr:uid="{E7947044-F0BC-43B4-9C5A-795E738D98E6}">
      <text>
        <r>
          <rPr>
            <sz val="8"/>
            <rFont val="Tahoma"/>
            <family val="2"/>
          </rPr>
          <t>Vul de (negatieve) teruggenomen afschrijvingen en waardeverminderingen in van activa in aanbouw en vooruitbetalingen tijdens het boekjaar.</t>
        </r>
      </text>
    </comment>
    <comment ref="G29" authorId="0" shapeId="0" xr:uid="{2B8057BD-1AB3-44EE-8B40-19ABB2006174}">
      <text>
        <r>
          <rPr>
            <sz val="8"/>
            <rFont val="Tahoma"/>
            <family val="2"/>
          </rPr>
          <t>Vul de afschrijvingen en waardeverminderingen in voor erfpacht, leasing en soortgelijke rechten verworven van derden tijdens het boekjaar.</t>
        </r>
      </text>
    </comment>
    <comment ref="I29" authorId="0" shapeId="0" xr:uid="{97E1DFDD-33DA-49CA-B27C-DC8EAEC95DE8}">
      <text>
        <r>
          <rPr>
            <sz val="8"/>
            <rFont val="Tahoma"/>
            <family val="2"/>
          </rPr>
          <t>Vul de afschrijvingen en waardeverminderingen in voor overige materiële vaste activa verworven van derden tijdens het boekjaar.</t>
        </r>
      </text>
    </comment>
    <comment ref="J29" authorId="0" shapeId="0" xr:uid="{CE0F3C38-2DE1-4CA5-9937-2DEE11297409}">
      <text>
        <r>
          <rPr>
            <sz val="8"/>
            <rFont val="Tahoma"/>
            <family val="2"/>
          </rPr>
          <t>Vul de afschrijvingen en waardeverminderingen in voor activa in aanbouw en vooruitbetalingen verworven van derden tijdens het boekjaar.</t>
        </r>
      </text>
    </comment>
    <comment ref="G31" authorId="0" shapeId="0" xr:uid="{B5F33805-D629-4533-987B-60378D8DDDAC}">
      <text>
        <r>
          <rPr>
            <sz val="8"/>
            <rFont val="Tahoma"/>
            <family val="2"/>
          </rPr>
          <t>Vul de (negatieve) afgeboekte afschrijvingen en waardeverminderingen in van erfpacht, leasing en soortgelijke rechten tijdens het boekjaar.</t>
        </r>
      </text>
    </comment>
    <comment ref="I31" authorId="0" shapeId="0" xr:uid="{2BB8794E-51C4-4FBA-A2AA-0058490FF762}">
      <text>
        <r>
          <rPr>
            <sz val="8"/>
            <rFont val="Tahoma"/>
            <family val="2"/>
          </rPr>
          <t>Vul de (negatieve) afgeboekte afschrijvingen en waardeverminderingen in van overige materiële vaste activa tijdens het boekjaar.</t>
        </r>
      </text>
    </comment>
    <comment ref="J31" authorId="0" shapeId="0" xr:uid="{1AAE3408-35D1-4DE6-ADB4-B70D8333C514}">
      <text>
        <r>
          <rPr>
            <sz val="8"/>
            <rFont val="Tahoma"/>
            <family val="2"/>
          </rPr>
          <t>Vul de (negatieve) afgeboekte afschrijvingen en waardeverminderingen in van activa in aanbouw en vooruitbetalingen tijdens het boekjaar.</t>
        </r>
      </text>
    </comment>
    <comment ref="G32" authorId="0" shapeId="0" xr:uid="{461F0EFA-A099-4CD5-836C-8243FE6EB12F}">
      <text>
        <r>
          <rPr>
            <sz val="8"/>
            <rFont val="Tahoma"/>
            <family val="2"/>
          </rPr>
          <t>Vul de (positieve of negatieve) overgeboekte afschrijvingen en waardeverminderingen in van erfpacht, leasing en soortgelijke rechten tijdens het boekjaar.</t>
        </r>
      </text>
    </comment>
    <comment ref="I32" authorId="0" shapeId="0" xr:uid="{D9B77F18-FC94-4998-B8E5-A285C970F53C}">
      <text>
        <r>
          <rPr>
            <sz val="8"/>
            <rFont val="Tahoma"/>
            <family val="2"/>
          </rPr>
          <t>Vul de (positieve of negatieve) overgeboekte afschrijvingen en waardeverminderingen in van overige materiële vaste activa tijdens het boekjaar.</t>
        </r>
      </text>
    </comment>
    <comment ref="J32" authorId="0" shapeId="0" xr:uid="{6C6BBB74-61E9-4091-A0F5-3A060A4BFF33}">
      <text>
        <r>
          <rPr>
            <sz val="8"/>
            <rFont val="Tahoma"/>
            <family val="2"/>
          </rPr>
          <t>Vul de (positieve of negatieve) overgeboekte afschrijvingen en waardeverminderingen in van activa in aanbouw en vooruitbetalingen tijdens het boekjaar.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JPALMANS</author>
  </authors>
  <commentList>
    <comment ref="G9" authorId="0" shapeId="0" xr:uid="{BA314FBB-85EC-45A2-98ED-FE957A615345}">
      <text>
        <r>
          <rPr>
            <sz val="8"/>
            <rFont val="Tahoma"/>
            <family val="2"/>
          </rPr>
          <t>Vul de aanschaffingswaarde in per einde van het vorige boekjaar.</t>
        </r>
      </text>
    </comment>
    <comment ref="G12" authorId="0" shapeId="0" xr:uid="{DD8DAE87-F40B-4985-B6B7-76B8D5DD0E8C}">
      <text>
        <r>
          <rPr>
            <sz val="8"/>
            <rFont val="Tahoma"/>
            <family val="2"/>
          </rPr>
          <t>Vul de aanschaffingen in tijdens het boekjaar.</t>
        </r>
      </text>
    </comment>
    <comment ref="G13" authorId="0" shapeId="0" xr:uid="{47365B2B-3544-4555-AD78-6ED31873F6AB}">
      <text>
        <r>
          <rPr>
            <sz val="8"/>
            <rFont val="Tahoma"/>
            <family val="2"/>
          </rPr>
          <t>Vul de (negatieve) overdrachten en buitengebruikstellingen in tijdens het boekjaar.</t>
        </r>
      </text>
    </comment>
    <comment ref="G14" authorId="0" shapeId="0" xr:uid="{641711AC-5DFA-4E11-86BB-3E599341A2C7}">
      <text>
        <r>
          <rPr>
            <sz val="8"/>
            <rFont val="Tahoma"/>
            <family val="2"/>
          </rPr>
          <t>Vul de (positieve of negatieve) overboekingen in tijdens het boekjaar.</t>
        </r>
      </text>
    </comment>
    <comment ref="G17" authorId="0" shapeId="0" xr:uid="{97DA4DB6-A160-42A2-BA3B-A4D3D1405F3C}">
      <text>
        <r>
          <rPr>
            <sz val="8"/>
            <rFont val="Tahoma"/>
            <family val="2"/>
          </rPr>
          <t>Vul de meerwaarden in per einde van het vorige boekjaar.</t>
        </r>
      </text>
    </comment>
    <comment ref="G19" authorId="0" shapeId="0" xr:uid="{49D126B9-1CEB-45B8-84F7-34EF24D4AAA0}">
      <text>
        <r>
          <rPr>
            <sz val="8"/>
            <rFont val="Tahoma"/>
            <family val="2"/>
          </rPr>
          <t>Vul de geboekte afschrijvingen en waardeverminderingen in  tijdens het boekjaar.</t>
        </r>
      </text>
    </comment>
    <comment ref="G20" authorId="0" shapeId="0" xr:uid="{851CB955-FCD5-41B3-8FA1-CB30752A21F8}">
      <text>
        <r>
          <rPr>
            <sz val="8"/>
            <rFont val="Tahoma"/>
            <family val="2"/>
          </rPr>
          <t>Vul de (negatieve) teruggenomen afschrijvingen en waardeverminderingen in tijdens het boekjaar.</t>
        </r>
      </text>
    </comment>
    <comment ref="G21" authorId="0" shapeId="0" xr:uid="{330C5891-35CC-4AB8-8C30-5A85E5E1FD4D}">
      <text>
        <r>
          <rPr>
            <sz val="8"/>
            <rFont val="Tahoma"/>
            <family val="2"/>
          </rPr>
          <t>Vul de afschrijvingen en waardeverminderingen verworven van derden in tijdens het boekjaar.</t>
        </r>
      </text>
    </comment>
    <comment ref="G22" authorId="0" shapeId="0" xr:uid="{F5EEDFDB-DD4E-4645-9A2A-0D9545A8A940}">
      <text>
        <r>
          <rPr>
            <sz val="8"/>
            <rFont val="Tahoma"/>
            <family val="2"/>
          </rPr>
          <t>Vul de (negatieve) afgeboekte afschrijvingen en waardeverminderingen in tijdens het boekjaar.</t>
        </r>
      </text>
    </comment>
    <comment ref="G23" authorId="0" shapeId="0" xr:uid="{3F5FCAD3-4A4C-4383-A372-C8962C8574AE}">
      <text>
        <r>
          <rPr>
            <sz val="8"/>
            <rFont val="Tahoma"/>
            <family val="2"/>
          </rPr>
          <t>Vul de (positieve of negatieve) overgeboekte afschrijvingen en waardeverminderingen in tijdens het boekjaar.</t>
        </r>
      </text>
    </comment>
    <comment ref="G26" authorId="0" shapeId="0" xr:uid="{A7DC0608-BB81-4582-B260-AEF7C60F0254}">
      <text>
        <r>
          <rPr>
            <sz val="8"/>
            <rFont val="Tahoma"/>
            <family val="2"/>
          </rPr>
          <t>Vul de niet-opgevraagde bedragen in per einde van het vorige boekjaar.</t>
        </r>
      </text>
    </comment>
    <comment ref="G27" authorId="0" shapeId="0" xr:uid="{91BD3A4A-2157-4C05-8409-5A1996837E04}">
      <text>
        <r>
          <rPr>
            <sz val="8"/>
            <rFont val="Tahoma"/>
            <family val="2"/>
          </rPr>
          <t>Vul de (positieve of negatieve) mutaties in tijdens het boekjaar.</t>
        </r>
      </text>
    </comment>
    <comment ref="G37" authorId="0" shapeId="0" xr:uid="{BD1D4DE9-D5D7-41B0-BC55-90AABD225959}">
      <text>
        <r>
          <rPr>
            <sz val="8"/>
            <rFont val="Tahoma"/>
            <family val="2"/>
          </rPr>
          <t>Vul de nettoboekwaarde per einde van het vorige boekjaar in voor de verbonden entiteiten.</t>
        </r>
      </text>
    </comment>
    <comment ref="H37" authorId="0" shapeId="0" xr:uid="{14B9F487-CFCE-433F-9454-CD63B3D4C027}">
      <text>
        <r>
          <rPr>
            <sz val="8"/>
            <rFont val="Tahoma"/>
            <family val="2"/>
          </rPr>
          <t>Vul de nettoboekwaarde per einde van het vorige boekjaar in voor borgtochten.</t>
        </r>
      </text>
    </comment>
    <comment ref="G40" authorId="0" shapeId="0" xr:uid="{D331279E-2743-4144-AB4E-96892D41B94A}">
      <text>
        <r>
          <rPr>
            <sz val="8"/>
            <rFont val="Tahoma"/>
            <family val="2"/>
          </rPr>
          <t>Vul de toevoegingen tijdens het boekjaar in voor de verbonden entiteiten.</t>
        </r>
      </text>
    </comment>
    <comment ref="H40" authorId="0" shapeId="0" xr:uid="{2E9FDD40-4FAD-4CD2-8639-2915A4DFA0DC}">
      <text>
        <r>
          <rPr>
            <sz val="8"/>
            <rFont val="Tahoma"/>
            <family val="2"/>
          </rPr>
          <t>Vul de toevoegingen tijdens het boekjaar in voor de borgtochten.</t>
        </r>
      </text>
    </comment>
    <comment ref="G41" authorId="0" shapeId="0" xr:uid="{09C308DF-5648-4093-A079-FDB1E0346F97}">
      <text>
        <r>
          <rPr>
            <sz val="8"/>
            <rFont val="Tahoma"/>
            <family val="2"/>
          </rPr>
          <t>Vul de (negatieve) terugbetalingen tijdens het boekjaar in voor de verbonden entiteiten.</t>
        </r>
      </text>
    </comment>
    <comment ref="H41" authorId="0" shapeId="0" xr:uid="{95D73EAB-93CE-466F-8414-135D688C0E0E}">
      <text>
        <r>
          <rPr>
            <sz val="8"/>
            <rFont val="Tahoma"/>
            <family val="2"/>
          </rPr>
          <t>Vul de (negatieve) terugbetalingen tijdens het boekjaar in voor de borgtochten.</t>
        </r>
      </text>
    </comment>
    <comment ref="G42" authorId="0" shapeId="0" xr:uid="{B162CCAC-6687-4B42-BE94-F53AE6FD03D1}">
      <text>
        <r>
          <rPr>
            <sz val="8"/>
            <rFont val="Tahoma"/>
            <family val="2"/>
          </rPr>
          <t>Vul de(negatieve) geboekte waardeverminderingen tijdens het boekjaar in voor de verbonden entiteiten.</t>
        </r>
      </text>
    </comment>
    <comment ref="H42" authorId="0" shapeId="0" xr:uid="{02F11D40-60CB-4894-A281-9B0956848BF0}">
      <text>
        <r>
          <rPr>
            <sz val="8"/>
            <rFont val="Tahoma"/>
            <family val="2"/>
          </rPr>
          <t>Vul de (negatieve) geboekte waardeverminderingen tijdens het boekjaar in voor de borgtochten.</t>
        </r>
      </text>
    </comment>
    <comment ref="G43" authorId="0" shapeId="0" xr:uid="{7B2098CD-6B8C-44B4-AB95-92A8EFCB4B34}">
      <text>
        <r>
          <rPr>
            <sz val="8"/>
            <rFont val="Tahoma"/>
            <family val="2"/>
          </rPr>
          <t>Vul de teruggenomen waardeverminderingen tijdens het boekjaar in voor de verbonden entiteiten.</t>
        </r>
      </text>
    </comment>
    <comment ref="H43" authorId="0" shapeId="0" xr:uid="{4EBFF86F-AF39-4A90-A9F8-88ED140A632C}">
      <text>
        <r>
          <rPr>
            <sz val="8"/>
            <rFont val="Tahoma"/>
            <family val="2"/>
          </rPr>
          <t>Vul de teruggenomen waardeverminderingen tijdens het boekjaar in voor de borgtochten.</t>
        </r>
      </text>
    </comment>
    <comment ref="G44" authorId="0" shapeId="0" xr:uid="{86F91A89-1197-49AB-81B1-4157E987D7AB}">
      <text>
        <r>
          <rPr>
            <sz val="8"/>
            <rFont val="Tahoma"/>
            <family val="2"/>
          </rPr>
          <t>Vul de (positieve of negatieve) wisselkoersverschillen tijdens het boekjaar in voor de verbonden entiteiten.</t>
        </r>
      </text>
    </comment>
    <comment ref="H44" authorId="0" shapeId="0" xr:uid="{3E30B1E5-7BF0-4A96-AEC3-636ABE1C6895}">
      <text>
        <r>
          <rPr>
            <sz val="8"/>
            <rFont val="Tahoma"/>
            <family val="2"/>
          </rPr>
          <t>Vul de (positieve of negatieve) wisselkoersverschillen tijdens het boekjaar in voor de borgtochten.</t>
        </r>
      </text>
    </comment>
    <comment ref="G45" authorId="0" shapeId="0" xr:uid="{973A1BDC-7959-47C6-A25F-A0A41A59D51F}">
      <text>
        <r>
          <rPr>
            <sz val="8"/>
            <rFont val="Tahoma"/>
            <family val="2"/>
          </rPr>
          <t>Vul de (positieve of negatieve) overige mutaties tijdens het boekjaar in voor de verbonden entiteiten.</t>
        </r>
      </text>
    </comment>
    <comment ref="H45" authorId="0" shapeId="0" xr:uid="{D4283DB5-C976-4887-A8F0-FB7AAC80BC17}">
      <text>
        <r>
          <rPr>
            <sz val="8"/>
            <rFont val="Tahoma"/>
            <family val="2"/>
          </rPr>
          <t>Vul de (positieve of negatieve) overige mutaties tijdens het boekjaar in voor de borgtochten.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JPALMANS</author>
  </authors>
  <commentList>
    <comment ref="A9" authorId="0" shapeId="0" xr:uid="{9A3D252A-9708-4D5E-9C91-3C4EEE8F2B86}">
      <text>
        <r>
          <rPr>
            <sz val="8"/>
            <rFont val="Tahoma"/>
            <family val="2"/>
          </rPr>
          <t>Vul de gegevens in van de vennootschappen waarin het schoolbestuur een deelneming bezit.</t>
        </r>
      </text>
    </comment>
    <comment ref="A30" authorId="0" shapeId="0" xr:uid="{983D0294-F920-487A-A127-FCF89150C060}">
      <text>
        <r>
          <rPr>
            <sz val="8"/>
            <rFont val="Tahoma"/>
            <family val="2"/>
          </rPr>
          <t>Vul de gegevens in van de andere verbonden entiteiten.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JPALMANS</author>
  </authors>
  <commentList>
    <comment ref="G10" authorId="0" shapeId="0" xr:uid="{05E051B1-B603-40B6-9F11-5B36980B53B6}">
      <text>
        <r>
          <rPr>
            <sz val="8"/>
            <rFont val="Tahoma"/>
            <family val="2"/>
          </rPr>
          <t>Vul de waarde van de aandelen in voor het huidige boekjaar.</t>
        </r>
      </text>
    </comment>
    <comment ref="H10" authorId="0" shapeId="0" xr:uid="{19ED4ED8-A4A6-4BD5-A0BB-4A8815C78CE8}">
      <text>
        <r>
          <rPr>
            <sz val="8"/>
            <rFont val="Tahoma"/>
            <family val="2"/>
          </rPr>
          <t>Vul de waarde van de aandelen in voor het vorige boekjaar.</t>
        </r>
      </text>
    </comment>
    <comment ref="G11" authorId="0" shapeId="0" xr:uid="{5BDE1476-3628-48E7-90EA-599CA81E58CE}">
      <text>
        <r>
          <rPr>
            <sz val="8"/>
            <rFont val="Tahoma"/>
            <family val="2"/>
          </rPr>
          <t>Vul het (negatieve) niet-opgevraagde bedrag in voor het huidige boekjaar.</t>
        </r>
      </text>
    </comment>
    <comment ref="H11" authorId="0" shapeId="0" xr:uid="{71785B8C-DD9D-4201-93F2-B55C8854F9CE}">
      <text>
        <r>
          <rPr>
            <sz val="8"/>
            <rFont val="Tahoma"/>
            <family val="2"/>
          </rPr>
          <t>Vul het (negatieve) niet-opgevraagde bedrag in voor het vorige boekjaar.</t>
        </r>
      </text>
    </comment>
    <comment ref="G14" authorId="0" shapeId="0" xr:uid="{F4A0F06E-EFE8-42E2-A163-1E59FE13ACDE}">
      <text>
        <r>
          <rPr>
            <sz val="8"/>
            <rFont val="Tahoma"/>
            <family val="2"/>
          </rPr>
          <t>Vul de waarde van de vastrentende effecten in voor het huidige boekjaar.</t>
        </r>
      </text>
    </comment>
    <comment ref="H14" authorId="0" shapeId="0" xr:uid="{6F9EFB45-0755-463D-B1F2-7660E6B37C8C}">
      <text>
        <r>
          <rPr>
            <sz val="8"/>
            <rFont val="Tahoma"/>
            <family val="2"/>
          </rPr>
          <t>Vul de waarde van de vastrentende effecten in voor het vorige boekjaar.</t>
        </r>
      </text>
    </comment>
    <comment ref="G17" authorId="0" shapeId="0" xr:uid="{4F3C756C-FC23-406D-B2A0-093A673C8941}">
      <text>
        <r>
          <rPr>
            <sz val="8"/>
            <rFont val="Tahoma"/>
            <family val="2"/>
          </rPr>
          <t>Vul het bedrag van de termijnrekeningen voor hoogstens één maand in voor het huidige boekjaar.</t>
        </r>
      </text>
    </comment>
    <comment ref="H17" authorId="0" shapeId="0" xr:uid="{BF6178C9-9D4E-480A-B4F4-F93BB33FF910}">
      <text>
        <r>
          <rPr>
            <sz val="8"/>
            <rFont val="Tahoma"/>
            <family val="2"/>
          </rPr>
          <t>Vul het bedrag van de termijnrekeningen voor hoogstens één maand in voor het vorige boekjaar.</t>
        </r>
      </text>
    </comment>
    <comment ref="G19" authorId="0" shapeId="0" xr:uid="{6E0834BA-848D-495A-8CB7-DDA60D02666A}">
      <text>
        <r>
          <rPr>
            <sz val="8"/>
            <rFont val="Tahoma"/>
            <family val="2"/>
          </rPr>
          <t>Vul het bedrag van de termijnrekeningen voor meer dan één maand en hoogstens één jaar in voor het huidige boekjaar.</t>
        </r>
      </text>
    </comment>
    <comment ref="H19" authorId="0" shapeId="0" xr:uid="{9B6E445D-AD25-4807-9C76-53B6CD779C87}">
      <text>
        <r>
          <rPr>
            <sz val="8"/>
            <rFont val="Tahoma"/>
            <family val="2"/>
          </rPr>
          <t>Vul het bedrag van de termijnrekeningen voor meer dan één maand en hoogstens één jaar in voor het vorige boekjaar.</t>
        </r>
      </text>
    </comment>
    <comment ref="G20" authorId="0" shapeId="0" xr:uid="{6733CC82-3F90-4581-B178-1EE12DD8DA1F}">
      <text>
        <r>
          <rPr>
            <sz val="8"/>
            <rFont val="Tahoma"/>
            <family val="2"/>
          </rPr>
          <t>Vul het bedrag van de termijnrekeningen voor meer dan één jaar in voor het huidige boekjaar.</t>
        </r>
      </text>
    </comment>
    <comment ref="H20" authorId="0" shapeId="0" xr:uid="{ED2D22E6-9D6B-47C5-BC70-3EA9E57A4F8E}">
      <text>
        <r>
          <rPr>
            <sz val="8"/>
            <rFont val="Tahoma"/>
            <family val="2"/>
          </rPr>
          <t>Vul het bedrag van de termijnrekeningen voor meer dan één jaar in voor het vorige boekjaar.</t>
        </r>
      </text>
    </comment>
    <comment ref="C30" authorId="0" shapeId="0" xr:uid="{D25FDC5E-2B8F-4071-94CA-652210D82CCF}">
      <text>
        <r>
          <rPr>
            <sz val="8"/>
            <rFont val="Tahoma"/>
            <family val="2"/>
          </rPr>
          <t>Omschrijf de verrichting op de overlopende rekening.</t>
        </r>
      </text>
    </comment>
    <comment ref="H30" authorId="0" shapeId="0" xr:uid="{77F3EC9A-53BC-4D39-A7C4-BCDFBD4FB060}">
      <text>
        <r>
          <rPr>
            <sz val="8"/>
            <rFont val="Tahoma"/>
            <family val="2"/>
          </rPr>
          <t>Vul het bedrag in van de verrichting voor het huidige boekjaar.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JPALMANS</author>
  </authors>
  <commentList>
    <comment ref="E9" authorId="0" shapeId="0" xr:uid="{0902A884-7D4A-4329-9F58-0F4DB92A41B9}">
      <text>
        <r>
          <rPr>
            <sz val="8"/>
            <rFont val="Tahoma"/>
            <family val="2"/>
          </rPr>
          <t>Vul het bedrag van de investeringssubsidies voor het beleidsdomein onderwijs bij het begin van het boekjaar in.</t>
        </r>
      </text>
    </comment>
    <comment ref="F9" authorId="0" shapeId="0" xr:uid="{B0D91531-B82B-4F0E-A36D-8E7449241F8A}">
      <text>
        <r>
          <rPr>
            <sz val="8"/>
            <rFont val="Tahoma"/>
            <family val="2"/>
          </rPr>
          <t>Vul het bedrag van de toename van de investeringssubsidies voor het beleidsdomein onderwijs in.</t>
        </r>
      </text>
    </comment>
    <comment ref="G9" authorId="0" shapeId="0" xr:uid="{0A424A39-61A6-488D-8CF8-A641E4D1DD32}">
      <text>
        <r>
          <rPr>
            <sz val="8"/>
            <rFont val="Tahoma"/>
            <family val="2"/>
          </rPr>
          <t>Vul het in resultaat genomen (negatief) bedrag van de investeringssubsidies voor het beleidsdomein onderwijs in.</t>
        </r>
      </text>
    </comment>
    <comment ref="E17" authorId="0" shapeId="0" xr:uid="{B3FD9A0D-16C3-417A-AC9C-6E3372CBF63D}">
      <text>
        <r>
          <rPr>
            <sz val="8"/>
            <rFont val="Tahoma"/>
            <family val="2"/>
          </rPr>
          <t>Vul het bedrag van de overige investeringssubsidies bij het begin van het boekjaar in.</t>
        </r>
      </text>
    </comment>
    <comment ref="F17" authorId="0" shapeId="0" xr:uid="{18CC06EA-1291-42BC-87EA-4671B73E29CB}">
      <text>
        <r>
          <rPr>
            <sz val="8"/>
            <rFont val="Tahoma"/>
            <family val="2"/>
          </rPr>
          <t>Vul het bedrag van de toename van de overige investeringssubsidies in.</t>
        </r>
      </text>
    </comment>
    <comment ref="G17" authorId="0" shapeId="0" xr:uid="{CABA9086-E729-4E4F-822A-F35761D5FE6B}">
      <text>
        <r>
          <rPr>
            <sz val="8"/>
            <rFont val="Tahoma"/>
            <family val="2"/>
          </rPr>
          <t>Vul het in resultaat genomen (negatief) bedrag van de overige investeringssubsidies in.</t>
        </r>
      </text>
    </comment>
    <comment ref="B31" authorId="0" shapeId="0" xr:uid="{FB810C4A-30BC-4BDF-AC6A-605F674275C1}">
      <text>
        <r>
          <rPr>
            <sz val="8"/>
            <rFont val="Tahoma"/>
            <family val="2"/>
          </rPr>
          <t>Omschrijf de voorziening voor overige risico's en kosten.</t>
        </r>
      </text>
    </comment>
    <comment ref="I31" authorId="0" shapeId="0" xr:uid="{92BBA4B0-71E6-4350-81B1-8475129F800A}">
      <text>
        <r>
          <rPr>
            <sz val="8"/>
            <rFont val="Tahoma"/>
            <family val="2"/>
          </rPr>
          <t>Vul het bedrag in van de voorzieningen voor overige kosten en risico's voor het huidige boekjaar.</t>
        </r>
      </text>
    </comment>
    <comment ref="B36" authorId="0" shapeId="0" xr:uid="{1749D321-5B03-4FA6-8D5B-40034F95A35C}">
      <text>
        <r>
          <rPr>
            <sz val="8"/>
            <rFont val="Tahoma"/>
            <family val="2"/>
          </rPr>
          <t>Omschrijf de voorziening voor schenkingen en legaten met terugnemingsrecht.</t>
        </r>
      </text>
    </comment>
    <comment ref="I36" authorId="0" shapeId="0" xr:uid="{369BC195-B3F6-4503-90C1-076B1AC7BC17}">
      <text>
        <r>
          <rPr>
            <sz val="8"/>
            <rFont val="Tahoma"/>
            <family val="2"/>
          </rPr>
          <t>Vul het bedrag in van de voorzieningen voor schenkingen en legaten met terugnemingsrecht voor het huidige boekjaar.</t>
        </r>
      </text>
    </comment>
  </commentList>
</comments>
</file>

<file path=xl/sharedStrings.xml><?xml version="1.0" encoding="utf-8"?>
<sst xmlns="http://schemas.openxmlformats.org/spreadsheetml/2006/main" count="967" uniqueCount="673">
  <si>
    <t>Totalen activa</t>
  </si>
  <si>
    <t>Hypotheken:</t>
  </si>
  <si>
    <t>boekwaarde van de bezwaarde activa</t>
  </si>
  <si>
    <t>bedrag van de inschrijving</t>
  </si>
  <si>
    <t>Pand op andere activa</t>
  </si>
  <si>
    <t>boekwaarde van de in pand gegeven activa</t>
  </si>
  <si>
    <t>bedrag van de betrokken activa</t>
  </si>
  <si>
    <t>A2.</t>
  </si>
  <si>
    <t>Belangrijke verplichtingen tot aankoop / verkoop van vaste activa</t>
  </si>
  <si>
    <t>Belangrijke hangende geschillen en andere belangrijke verplichtingen</t>
  </si>
  <si>
    <t>looptijd van meer dan een jaar, naar gelang van hun resterende looptijd</t>
  </si>
  <si>
    <t>Oprichtingskosten</t>
  </si>
  <si>
    <t>B. Vorderingen (toelichting III.A.2.)</t>
  </si>
  <si>
    <t>uitvoering en werkingsvorderingen (toevoegingen +,</t>
  </si>
  <si>
    <t>Bijlage 3 - De inhoud van de toelichting</t>
  </si>
  <si>
    <t>● Overdrachten en buitengebruikstellingen (-)</t>
  </si>
  <si>
    <t>● Overboekingen van een post naar een andere (+)(-)</t>
  </si>
  <si>
    <t>● Geboekt</t>
  </si>
  <si>
    <t>● Teruggenomen want overtollig (-)</t>
  </si>
  <si>
    <t>● Afgeboekt na overdrachten en buitengebruikstellingen (-)</t>
  </si>
  <si>
    <t>● Afgeboekt (-)</t>
  </si>
  <si>
    <t>● Overgeboekt van een post naar een andere (+)(-)</t>
  </si>
  <si>
    <t>● Afgeboekt na overdrachten en</t>
  </si>
  <si>
    <t>● Aanschaffingen, met inbegrip van de gepro-</t>
  </si>
  <si>
    <t xml:space="preserve">   duceerde vaste activa</t>
  </si>
  <si>
    <t>● Overgeboekt van een post naar een andere (+) (-)</t>
  </si>
  <si>
    <t xml:space="preserve">   buitengebruikstellingen (-)</t>
  </si>
  <si>
    <t>codes</t>
  </si>
  <si>
    <t>● Terreinen en gebouwen</t>
  </si>
  <si>
    <t>● Installaties, machines en uitrusting</t>
  </si>
  <si>
    <t>● Meubilair en materieel</t>
  </si>
  <si>
    <t>1. Deelnemingen</t>
  </si>
  <si>
    <t>● Aanschaffingen</t>
  </si>
  <si>
    <t>● Overboekingen van een post naar een andere (+) (-)</t>
  </si>
  <si>
    <t>● Toevoegingen</t>
  </si>
  <si>
    <t>● Terugbetalingen (-)</t>
  </si>
  <si>
    <t>● Geboekte waardeverminderingen (-)</t>
  </si>
  <si>
    <t>● Teruggenomen waardeverminderingen</t>
  </si>
  <si>
    <t>● Wisselkoersverschillen (+) (-)</t>
  </si>
  <si>
    <t>● Overige (+) (-)</t>
  </si>
  <si>
    <t>het ONDERNEMINGSNUMMER</t>
  </si>
  <si>
    <t>In Resultaat</t>
  </si>
  <si>
    <r>
      <t xml:space="preserve">Werkingsuitkeringen </t>
    </r>
    <r>
      <rPr>
        <sz val="9"/>
        <rFont val="Arial"/>
        <family val="2"/>
      </rPr>
      <t>(post 730/9)</t>
    </r>
  </si>
  <si>
    <t>2. Op werkingsvorderingen (post 633/4)</t>
  </si>
  <si>
    <t>● Werkingsuitkeringen</t>
  </si>
  <si>
    <t>● Bijzondere werkingsuitkeringen</t>
  </si>
  <si>
    <t>● Projectmatige subsidies en overige toelagen en subsidies</t>
  </si>
  <si>
    <t>● Teruggenomen (-)</t>
  </si>
  <si>
    <t>● Bestedingen en terugnemingen (-)</t>
  </si>
  <si>
    <t xml:space="preserve">Samenvatting van de waarderingsregels </t>
  </si>
  <si>
    <t>zoals voorgeschreven in Art. 15 § 1 van het VSKO-model</t>
  </si>
  <si>
    <t>I. Beginsel</t>
  </si>
  <si>
    <t>De waarderingsregels worden vastgesteld overeenkomstig de bepalingen van hoofdstuk IV van het</t>
  </si>
  <si>
    <t>VSKO-model voor dubbele boekhouding in het katholiek onderwijs.</t>
  </si>
  <si>
    <t>Ten behoeve van het getrouwe beeld wordt in de volgende uitzonderingsgevallen afgeweken van de in</t>
  </si>
  <si>
    <t>het VSKO-model voor dubbele boekhouding bepaalde waarderingsregels:</t>
  </si>
  <si>
    <t>Deze afwijkingen worden als volgt verantwoord:</t>
  </si>
  <si>
    <t xml:space="preserve">Deze afwijkingen beïnvloeden als volgt het vermogen, de financiële positie en het resultaat van het </t>
  </si>
  <si>
    <t>schoolbestuur:</t>
  </si>
  <si>
    <t>die aan een vorig boekjaar moeten worden toegerekend. Zo ja, dan hebben deze betrekking op:</t>
  </si>
  <si>
    <t xml:space="preserve">De cijfers van het boekjaar zijn niet vergelijkbaar met die van het vorige boekjaar en wel om de </t>
  </si>
  <si>
    <t>volgende reden:</t>
  </si>
  <si>
    <t>rekening worden gehouden.]</t>
  </si>
  <si>
    <t>[Voor de vergelijking van de jaarrekeningen van beide boekjaren moet met volgende elementen</t>
  </si>
  <si>
    <t>Bij gebrek aan objectieve beoordelingscriteria is de waardering van de voorzienbare risico's, mogelijke</t>
  </si>
  <si>
    <t>Andere inlichtingen die noodzakelijk zijn opdat de jaarrekening een getrouw beeld zou geven van het</t>
  </si>
  <si>
    <t>Rekeningen</t>
  </si>
  <si>
    <t>Jaarrekening</t>
  </si>
  <si>
    <t>Verschil</t>
  </si>
  <si>
    <t>I. IVA - Code 813</t>
  </si>
  <si>
    <t>Resultaat moet volledig bestemd zijn</t>
  </si>
  <si>
    <t>II. MVA - Code 833</t>
  </si>
  <si>
    <t xml:space="preserve">     --&gt; Post 22</t>
  </si>
  <si>
    <t xml:space="preserve">     --&gt; Post 23</t>
  </si>
  <si>
    <t xml:space="preserve">     --&gt; Post 24</t>
  </si>
  <si>
    <t xml:space="preserve">     --&gt; Post 25</t>
  </si>
  <si>
    <t xml:space="preserve">     --&gt; Post 26</t>
  </si>
  <si>
    <t xml:space="preserve">     --&gt; Post 27</t>
  </si>
  <si>
    <t>III.1. FVA - Code 856</t>
  </si>
  <si>
    <t xml:space="preserve">     --&gt; Post 281</t>
  </si>
  <si>
    <t xml:space="preserve">     --&gt; Post 288</t>
  </si>
  <si>
    <t>Geldbeleggingen - Aandelen</t>
  </si>
  <si>
    <t>Geldbeleggingen - Vastrentende effecten</t>
  </si>
  <si>
    <t>Geldbeleggingen - Termijnrekeningen</t>
  </si>
  <si>
    <t>VA in leasing - Gebouwen</t>
  </si>
  <si>
    <t>VA in leasing - Installaties, machines &amp; uitrusting</t>
  </si>
  <si>
    <t>VA in leasing - Meubilair &amp; rollend materieel</t>
  </si>
  <si>
    <t xml:space="preserve">     --&gt; 833 / 250+251+252</t>
  </si>
  <si>
    <t>III.2. FVA - Code 864</t>
  </si>
  <si>
    <t>VI. Investeringssubsidies</t>
  </si>
  <si>
    <t>VIII.A. Schulden</t>
  </si>
  <si>
    <t xml:space="preserve">     --&gt; Code 880</t>
  </si>
  <si>
    <t xml:space="preserve">     --&gt; Code 886</t>
  </si>
  <si>
    <t xml:space="preserve">     --&gt; Code 890</t>
  </si>
  <si>
    <t xml:space="preserve">     POST 42</t>
  </si>
  <si>
    <t xml:space="preserve">     POST 17</t>
  </si>
  <si>
    <t>Schulden - Financiele schulden &lt; 1 jr</t>
  </si>
  <si>
    <t>Schulden - Werkingsschulden &lt; 1 jr</t>
  </si>
  <si>
    <t>Schulden - Overige schulden &lt; 1 jr</t>
  </si>
  <si>
    <t>Schulden - Financiele schulden &gt; 1 jr</t>
  </si>
  <si>
    <t>Schulden - Werkingsschulden &gt; 1 jr</t>
  </si>
  <si>
    <t>Schulden - Overige schulden &gt; 1 jr</t>
  </si>
  <si>
    <t>Werkingsuitkeringen</t>
  </si>
  <si>
    <t>Bijzondere werkingsuitkeringen</t>
  </si>
  <si>
    <t>Projectmatige subsidies en overige toelagen en subsidies</t>
  </si>
  <si>
    <t>Waardeverminderingen Voorraden &amp; bestellingen</t>
  </si>
  <si>
    <t>Waardeverminderingen werkingsvorderingen &gt; 1 jr</t>
  </si>
  <si>
    <t>Waardeverminderingen werkingsvorderingen &lt; 1 jr</t>
  </si>
  <si>
    <t>Waardeveminderingen op voorraden</t>
  </si>
  <si>
    <t>X.C. Waardeverminder.</t>
  </si>
  <si>
    <t xml:space="preserve">     BOEKJAAR</t>
  </si>
  <si>
    <t xml:space="preserve">     VORIG BOEKJAAR</t>
  </si>
  <si>
    <t xml:space="preserve">     --&gt; Post 9110 + 9111</t>
  </si>
  <si>
    <t xml:space="preserve">     --&gt; Post 9112 + 9113</t>
  </si>
  <si>
    <t>X.D. Voorzieningen</t>
  </si>
  <si>
    <t xml:space="preserve">     --&gt; Post 9115 + 9116</t>
  </si>
  <si>
    <t xml:space="preserve">   - Terugneming afschrijvingen</t>
  </si>
  <si>
    <t xml:space="preserve">   - Terugneming waardevermind. FVA</t>
  </si>
  <si>
    <t xml:space="preserve">   - Terugneming voorzieningen</t>
  </si>
  <si>
    <t xml:space="preserve">   - Meerwaarden realisatie MVA</t>
  </si>
  <si>
    <t xml:space="preserve">   - Andere uitzonderlijke opbrengsten</t>
  </si>
  <si>
    <t>vermogen, de financiële positie en het resultaat van het schoolbestuur:</t>
  </si>
  <si>
    <t>II. Bijzondere regels</t>
  </si>
  <si>
    <t>Intercalaire rente</t>
  </si>
  <si>
    <t>Materiële vaste activa</t>
  </si>
  <si>
    <t>wordt deze herwaardering als volgt verantwoord:</t>
  </si>
  <si>
    <r>
      <t xml:space="preserve">Afschrijvingen: </t>
    </r>
    <r>
      <rPr>
        <sz val="10"/>
        <rFont val="Arial"/>
        <family val="2"/>
      </rPr>
      <t>Voor volgende activa worden afwijkende afschrijvingsregels toegepast:</t>
    </r>
  </si>
  <si>
    <t>Activa</t>
  </si>
  <si>
    <t>Toegepast percentage</t>
  </si>
  <si>
    <t>Verantwoording</t>
  </si>
  <si>
    <t>1. Terreinen en gebouwen</t>
  </si>
  <si>
    <t>(post 22)</t>
  </si>
  <si>
    <t>2. Installaties, machines en uitrusting</t>
  </si>
  <si>
    <t>(post 23)</t>
  </si>
  <si>
    <t>3. Meubilair en materieel</t>
  </si>
  <si>
    <t>(post 24)</t>
  </si>
  <si>
    <t>5. Overige materiële vaste activa</t>
  </si>
  <si>
    <t>4. Erfpacht, leasing en soortgelijke rechten</t>
  </si>
  <si>
    <t>6. Activa in aanbouw en vooruitbetalingen</t>
  </si>
  <si>
    <t>(post 25)</t>
  </si>
  <si>
    <t>(post 26)</t>
  </si>
  <si>
    <t>(post 27)</t>
  </si>
  <si>
    <t>● Overgeboekt van een post naar een andere (-)(+)</t>
  </si>
  <si>
    <t>● Verworven van derden (+)</t>
  </si>
  <si>
    <t>Gecumuleerde waardeverminderingen op vorderingen per einde van het boekjaar</t>
  </si>
  <si>
    <r>
      <t xml:space="preserve">Andere werkingsopbrengsten </t>
    </r>
    <r>
      <rPr>
        <sz val="9"/>
        <rFont val="Arial"/>
        <family val="2"/>
      </rPr>
      <t>(post 74)</t>
    </r>
  </si>
  <si>
    <r>
      <t xml:space="preserve">Waardeverminderingen </t>
    </r>
    <r>
      <rPr>
        <sz val="9"/>
        <rFont val="Arial"/>
        <family val="2"/>
      </rPr>
      <t>(post 631/4)</t>
    </r>
  </si>
  <si>
    <t>● Hoogstens één maand</t>
  </si>
  <si>
    <t>● Meer dan één maand en hoogstens één jaar</t>
  </si>
  <si>
    <t>● Meer dan één jaar</t>
  </si>
  <si>
    <t>verliezen en ontwaarderingen waarvan hierna sprake, onvermijdelijk aleatoir (uitzonderlijk):</t>
  </si>
  <si>
    <t>Toelichting</t>
  </si>
  <si>
    <t>Debet</t>
  </si>
  <si>
    <t>Credit</t>
  </si>
  <si>
    <t>Saldo Activa</t>
  </si>
  <si>
    <t>Saldo Passiva</t>
  </si>
  <si>
    <t>Totaal wachtrekeningen</t>
  </si>
  <si>
    <t>Van rekening</t>
  </si>
  <si>
    <t>Tot rekening</t>
  </si>
  <si>
    <t>Terreinen en gebouwen</t>
  </si>
  <si>
    <t>Installaties, machines en uitrusting</t>
  </si>
  <si>
    <t>Meubilair en rollend materieel</t>
  </si>
  <si>
    <t>Erfpacht, leasing en soortgelijke rechten</t>
  </si>
  <si>
    <t>Overige materiële vaste activa</t>
  </si>
  <si>
    <t>Activa in aanbouw en vooruitbetalingen</t>
  </si>
  <si>
    <t>Werkingsvorderingen</t>
  </si>
  <si>
    <t>Overige vorderingen</t>
  </si>
  <si>
    <t>Geldbeleggingen</t>
  </si>
  <si>
    <t>Overige</t>
  </si>
  <si>
    <t>Vorderingen</t>
  </si>
  <si>
    <t>Deelnemingen</t>
  </si>
  <si>
    <t>Gecumuleerd resultaat</t>
  </si>
  <si>
    <t>Pensioenen en soortgelijke verplichtingen</t>
  </si>
  <si>
    <t>Grote herstellings- en onderhoudswerken</t>
  </si>
  <si>
    <t>Overige risico's en kosten</t>
  </si>
  <si>
    <t>Voorzieningen schenkingen met terugnemingsrecht</t>
  </si>
  <si>
    <t>Achtergestelde leningen</t>
  </si>
  <si>
    <t>Erfpacht, leasing en soortgelijke schulden</t>
  </si>
  <si>
    <t>Kredietinstellingen</t>
  </si>
  <si>
    <t>Overige leningen</t>
  </si>
  <si>
    <t>Schulden &gt; 1 jaar vervallen &lt; 1 jaar</t>
  </si>
  <si>
    <t>Belastingen</t>
  </si>
  <si>
    <t>Bezoldigingen en sociale lasten</t>
  </si>
  <si>
    <t>RESULTATENREKENING</t>
  </si>
  <si>
    <t>Voorraadwijzigingen</t>
  </si>
  <si>
    <t>Toelagen, subsidies en soortgelijke van overheid</t>
  </si>
  <si>
    <t>Andere werkingsopbrengsten</t>
  </si>
  <si>
    <t>Afschrijvingen en waardeverminderingen op V.A.</t>
  </si>
  <si>
    <t>Financiele opbrengsten</t>
  </si>
  <si>
    <t>Financiele kosten</t>
  </si>
  <si>
    <t>Uitzonderlijke opbrengsten</t>
  </si>
  <si>
    <t>Uitzonderlijke kosten</t>
  </si>
  <si>
    <t>Immateriële vaste activa</t>
  </si>
  <si>
    <t>Gecumuleerd saldo van het vorig boekjaar</t>
  </si>
  <si>
    <t>Gecumuleerd overschot van het vorig boekjaar</t>
  </si>
  <si>
    <t>Gecumuleerd tekort van het vorig boekjaar</t>
  </si>
  <si>
    <t>Over te dragen overschot</t>
  </si>
  <si>
    <t>Financiële opbrengsten</t>
  </si>
  <si>
    <t>Resultaat van het boekjaar</t>
  </si>
  <si>
    <t>Uitgebreide vaste activa</t>
  </si>
  <si>
    <t>Beperkte vlottende activa</t>
  </si>
  <si>
    <t>Vlottende activa</t>
  </si>
  <si>
    <t>Wachtrekening</t>
  </si>
  <si>
    <t>Saldo resultatenrekening</t>
  </si>
  <si>
    <t>Saldo Jaarrek. Passiva</t>
  </si>
  <si>
    <t>Saldo Jaarrek. Activa</t>
  </si>
  <si>
    <t>Saldo</t>
  </si>
  <si>
    <t>Vaste activa</t>
  </si>
  <si>
    <t>Codes</t>
  </si>
  <si>
    <t>Boekjaar</t>
  </si>
  <si>
    <t>Vorig boekjaar</t>
  </si>
  <si>
    <r>
      <t>2.</t>
    </r>
    <r>
      <rPr>
        <b/>
        <sz val="9"/>
        <rFont val="Arial"/>
        <family val="2"/>
      </rPr>
      <t xml:space="preserve"> RESULTATENREKENING</t>
    </r>
  </si>
  <si>
    <t>(in staffelvorm)</t>
  </si>
  <si>
    <t>70/74</t>
  </si>
  <si>
    <t>60/64</t>
  </si>
  <si>
    <t>631/4</t>
  </si>
  <si>
    <t>635/8</t>
  </si>
  <si>
    <t>70/64</t>
  </si>
  <si>
    <t>64/70</t>
  </si>
  <si>
    <t>70/65</t>
  </si>
  <si>
    <t>65/70</t>
  </si>
  <si>
    <t>70/66</t>
  </si>
  <si>
    <t>66/70</t>
  </si>
  <si>
    <t>2. Software</t>
  </si>
  <si>
    <t>Om een volledig correcte jaarrekening te verkrijgen moeten minstens de bedragen</t>
  </si>
  <si>
    <t>die in het vet zijn weergegeven een nul-saldo vertonen</t>
  </si>
  <si>
    <t>Te bestemmen resultaat</t>
  </si>
  <si>
    <t>vaste activa</t>
  </si>
  <si>
    <r>
      <t>II.  STAAT VAN DE MATERIELE VASTE ACTIVA</t>
    </r>
    <r>
      <rPr>
        <sz val="9"/>
        <rFont val="Arial"/>
        <family val="2"/>
      </rPr>
      <t xml:space="preserve"> (posten 22 tot 27 van de activa, vervolg)</t>
    </r>
  </si>
  <si>
    <r>
      <t>II. STAAT VAN DE MATERIELE VASTE ACTIVA</t>
    </r>
    <r>
      <rPr>
        <sz val="9"/>
        <rFont val="Arial"/>
        <family val="2"/>
      </rPr>
      <t xml:space="preserve"> (posten 22 tot 27 van de activa)</t>
    </r>
  </si>
  <si>
    <r>
      <t>I. STAAT VAN DE IMMATERIELE VASTE ACTIVA</t>
    </r>
    <r>
      <rPr>
        <sz val="9"/>
        <rFont val="Arial"/>
        <family val="2"/>
      </rPr>
      <t xml:space="preserve"> (post 21 van de activa)</t>
    </r>
  </si>
  <si>
    <t>(post 280)</t>
  </si>
  <si>
    <t>2. Vorderingen</t>
  </si>
  <si>
    <t>(post 281)</t>
  </si>
  <si>
    <t>In vennootschappen</t>
  </si>
  <si>
    <t>Verbonden entiteiten</t>
  </si>
  <si>
    <t>Borgtochten</t>
  </si>
  <si>
    <t>(post 288)</t>
  </si>
  <si>
    <t>NAAM, volledig adres van de ZETEL, RECHTSVORM</t>
  </si>
  <si>
    <t>en, zo het een entiteit naar Belgisch recht betreft,</t>
  </si>
  <si>
    <t>1. Lijst van de vennootschappen waarin het schoolbestuur een deelneming bezit</t>
  </si>
  <si>
    <t>2. Lijst van de andere verbonden entiteiten</t>
  </si>
  <si>
    <t>Begin</t>
  </si>
  <si>
    <t>boekjaar</t>
  </si>
  <si>
    <t>(post 15)</t>
  </si>
  <si>
    <t>Toename</t>
  </si>
  <si>
    <t>(+)</t>
  </si>
  <si>
    <t>(-)</t>
  </si>
  <si>
    <t xml:space="preserve">Einde </t>
  </si>
  <si>
    <t>Omschrijving</t>
  </si>
  <si>
    <t>Investeringssubsidies</t>
  </si>
  <si>
    <t>beleidsdomein onderwijs</t>
  </si>
  <si>
    <t>Overige investeringssubsidies</t>
  </si>
  <si>
    <t>V. OVERLOPENDE REKENINGEN</t>
  </si>
  <si>
    <t>SCHULDEN MET EEN RESTERENDE LOOPTIJD VAN</t>
  </si>
  <si>
    <t xml:space="preserve"> Codes</t>
  </si>
  <si>
    <t>1. hoogstens één jaar</t>
  </si>
  <si>
    <t>2. meer dan één jaar doch hoogstens 5 jaar</t>
  </si>
  <si>
    <t>3. meer dan 5 jaar</t>
  </si>
  <si>
    <t>(post 42)</t>
  </si>
  <si>
    <t>(post 17)</t>
  </si>
  <si>
    <t>2. Erfpacht, leasing en soortgelijke schulden</t>
  </si>
  <si>
    <t>VIII. STAAT VAN DE SCHULDEN</t>
  </si>
  <si>
    <r>
      <t xml:space="preserve">SCHULDEN (OF GEDEELTE VAN DE SCHULDEN) </t>
    </r>
    <r>
      <rPr>
        <b/>
        <sz val="8"/>
        <rFont val="Arial"/>
        <family val="2"/>
      </rPr>
      <t xml:space="preserve">GEWAARBORGD </t>
    </r>
    <r>
      <rPr>
        <sz val="8"/>
        <rFont val="Arial"/>
        <family val="2"/>
      </rPr>
      <t>DOOR</t>
    </r>
  </si>
  <si>
    <t xml:space="preserve"> </t>
  </si>
  <si>
    <t>Eigen activa</t>
  </si>
  <si>
    <t>Andere Belgische overheidsinstellingen</t>
  </si>
  <si>
    <t>Werkingsschulden</t>
  </si>
  <si>
    <t>1. Op voorraden en bestellingen in uitvoering</t>
  </si>
  <si>
    <t>Uitsplitsing van de werkingsuitkeringen als volgt:</t>
  </si>
  <si>
    <t>Uitsplitsing van de uitzonderlijke opbrengsten en de</t>
  </si>
  <si>
    <t>bedrag voorkomt.</t>
  </si>
  <si>
    <t>op immateriële en materiële vaste activa</t>
  </si>
  <si>
    <t>risico's en kosten</t>
  </si>
  <si>
    <t>Belangrijke verplichtingen tot aankoop van vaste activa</t>
  </si>
  <si>
    <t>Belangrijke verplichtingen tot verkoop van vaste activa</t>
  </si>
  <si>
    <r>
      <t>1.</t>
    </r>
    <r>
      <rPr>
        <b/>
        <sz val="9"/>
        <rFont val="Arial"/>
        <family val="2"/>
      </rPr>
      <t xml:space="preserve"> BALANS NA WINSTVERDELING</t>
    </r>
  </si>
  <si>
    <t>ACTIVA</t>
  </si>
  <si>
    <t>VASTE ACTIVA</t>
  </si>
  <si>
    <t>22/27</t>
  </si>
  <si>
    <t>VLOTTENDE ACTIVA</t>
  </si>
  <si>
    <t>29/58</t>
  </si>
  <si>
    <t>40/41</t>
  </si>
  <si>
    <t>54/58</t>
  </si>
  <si>
    <t>490/1</t>
  </si>
  <si>
    <t>TOTAAL DER ACTIVA</t>
  </si>
  <si>
    <t>PASSIVA</t>
  </si>
  <si>
    <t>EIGEN VERMOGEN</t>
  </si>
  <si>
    <r>
      <t xml:space="preserve">III. Herwaarderingsmeerwaarden </t>
    </r>
    <r>
      <rPr>
        <sz val="9"/>
        <rFont val="Arial"/>
        <family val="2"/>
      </rPr>
      <t xml:space="preserve"> </t>
    </r>
  </si>
  <si>
    <r>
      <t xml:space="preserve">V. Overgedragen winst </t>
    </r>
    <r>
      <rPr>
        <sz val="9"/>
        <rFont val="Arial"/>
        <family val="2"/>
      </rPr>
      <t xml:space="preserve"> </t>
    </r>
  </si>
  <si>
    <t>VOORZIENINGEN</t>
  </si>
  <si>
    <r>
      <t xml:space="preserve">VII. A. Voorzieningen voor risico's en kosten </t>
    </r>
    <r>
      <rPr>
        <sz val="9"/>
        <rFont val="Arial"/>
        <family val="2"/>
      </rPr>
      <t xml:space="preserve"> </t>
    </r>
  </si>
  <si>
    <t>160/5</t>
  </si>
  <si>
    <t>SCHULDEN</t>
  </si>
  <si>
    <t>17/49</t>
  </si>
  <si>
    <t>170/4</t>
  </si>
  <si>
    <t>42/48</t>
  </si>
  <si>
    <t>430/8</t>
  </si>
  <si>
    <t>450/3</t>
  </si>
  <si>
    <t>454/9</t>
  </si>
  <si>
    <t>492/3</t>
  </si>
  <si>
    <t>TOTAAL DER PASSIVA</t>
  </si>
  <si>
    <t>I. Fondsen van het schoolbestuur</t>
  </si>
  <si>
    <t>4. Overige leningen</t>
  </si>
  <si>
    <t>vervallen</t>
  </si>
  <si>
    <t>en sociale lasten</t>
  </si>
  <si>
    <t>RESULTAATVERWERKING</t>
  </si>
  <si>
    <t>Naam van de vzw</t>
  </si>
  <si>
    <t>Huidig jaar rekeningen</t>
  </si>
  <si>
    <t>Te verwerken tekort van het boekjaar (-)</t>
  </si>
  <si>
    <t>Gecumuleerd tekort van het vorige boekjaar (-)</t>
  </si>
  <si>
    <t>bedrag voorkomt</t>
  </si>
  <si>
    <t>Uitsplitsing van de post 492/3 van de passiva, indien daaronder een belangrijk</t>
  </si>
  <si>
    <t>Uitsplitsing van post 168 van de passiva indien daaronder een belangrijk</t>
  </si>
  <si>
    <t>VSKO 3.</t>
  </si>
  <si>
    <t>10/15</t>
  </si>
  <si>
    <t>VSKO 4.</t>
  </si>
  <si>
    <t>VSKO 5.</t>
  </si>
  <si>
    <t>VSKO 6.</t>
  </si>
  <si>
    <t>VSKO 9.</t>
  </si>
  <si>
    <t>VSKO 10.</t>
  </si>
  <si>
    <t>VSKO 11.</t>
  </si>
  <si>
    <t>VSKO 12.</t>
  </si>
  <si>
    <t>VSKO 13.</t>
  </si>
  <si>
    <t>VSKO 14.</t>
  </si>
  <si>
    <t>3. Kredietinstellingen</t>
  </si>
  <si>
    <t>46/48</t>
  </si>
  <si>
    <t>10/49</t>
  </si>
  <si>
    <t>790/690</t>
  </si>
  <si>
    <t>690/790</t>
  </si>
  <si>
    <t>Nr.</t>
  </si>
  <si>
    <t>E.</t>
  </si>
  <si>
    <t>D.</t>
  </si>
  <si>
    <t>DATUM</t>
  </si>
  <si>
    <t>tot</t>
  </si>
  <si>
    <t>Handtekening</t>
  </si>
  <si>
    <t>(naam en hoedanigheid)</t>
  </si>
  <si>
    <t>Adres:</t>
  </si>
  <si>
    <t>Postnummer:</t>
  </si>
  <si>
    <t xml:space="preserve">Gemeente: </t>
  </si>
  <si>
    <t>Nr:</t>
  </si>
  <si>
    <t>Bus:</t>
  </si>
  <si>
    <t>Totaal aantal neergelegde bladen:</t>
  </si>
  <si>
    <t>Nationaal nummer</t>
  </si>
  <si>
    <r>
      <t>VI.</t>
    </r>
    <r>
      <rPr>
        <sz val="9"/>
        <rFont val="Arial"/>
        <family val="2"/>
      </rPr>
      <t xml:space="preserve"> </t>
    </r>
    <r>
      <rPr>
        <b/>
        <sz val="9"/>
        <rFont val="Arial"/>
        <family val="2"/>
      </rPr>
      <t>Investeringssubsidies</t>
    </r>
    <r>
      <rPr>
        <sz val="9"/>
        <rFont val="Arial"/>
        <family val="2"/>
      </rPr>
      <t xml:space="preserve"> (toelichting VI)</t>
    </r>
  </si>
  <si>
    <t>3. Overige risico's en kosten (toelichting. VII)</t>
  </si>
  <si>
    <r>
      <t xml:space="preserve"> terugnemingsrecht </t>
    </r>
    <r>
      <rPr>
        <sz val="9"/>
        <rFont val="Arial"/>
        <family val="2"/>
      </rPr>
      <t>(toelichting VII)</t>
    </r>
  </si>
  <si>
    <t>Niet-opgevraagd bedrag (-)</t>
  </si>
  <si>
    <t>Fondsen van het schoolbestuur</t>
  </si>
  <si>
    <t>Herwaarderingsmeerwaarden</t>
  </si>
  <si>
    <r>
      <t>IV.</t>
    </r>
    <r>
      <rPr>
        <sz val="9"/>
        <rFont val="Arial"/>
        <family val="2"/>
      </rPr>
      <t xml:space="preserve"> </t>
    </r>
    <r>
      <rPr>
        <b/>
        <sz val="9"/>
        <rFont val="Arial"/>
        <family val="2"/>
      </rPr>
      <t/>
    </r>
  </si>
  <si>
    <t>Bestemde fondsen</t>
  </si>
  <si>
    <r>
      <t xml:space="preserve">Investeringssubsidies </t>
    </r>
    <r>
      <rPr>
        <sz val="9"/>
        <rFont val="Arial"/>
        <family val="2"/>
      </rPr>
      <t>(toelichting VI)</t>
    </r>
  </si>
  <si>
    <t>A. Voorzieningen voor risico's en kosten</t>
  </si>
  <si>
    <t>Voorzieningen voor risico's en kosten</t>
  </si>
  <si>
    <t>B.</t>
  </si>
  <si>
    <t>VIII.</t>
  </si>
  <si>
    <r>
      <t xml:space="preserve">Schulden op meer dan één jaar </t>
    </r>
    <r>
      <rPr>
        <sz val="9"/>
        <rFont val="Arial"/>
        <family val="2"/>
      </rPr>
      <t>(toelichting VIII)</t>
    </r>
  </si>
  <si>
    <t>A.</t>
  </si>
  <si>
    <t>Financiële schulden</t>
  </si>
  <si>
    <t>1. Pensioenen en soortgelijke verplichtingen</t>
  </si>
  <si>
    <t>2. Grote herstellings- en onderhoudswerken</t>
  </si>
  <si>
    <t>1. Achtergestelde leningen</t>
  </si>
  <si>
    <t>Overige schulden</t>
  </si>
  <si>
    <t>IX.</t>
  </si>
  <si>
    <r>
      <t xml:space="preserve">Schulden op ten hoogste één jaar </t>
    </r>
    <r>
      <rPr>
        <sz val="9"/>
        <rFont val="Arial"/>
        <family val="2"/>
      </rPr>
      <t>(toelichting VIII)</t>
    </r>
  </si>
  <si>
    <t>Schulden op meer dan één jaar die binnen het jaar</t>
  </si>
  <si>
    <t>1. Kredietinstellingen</t>
  </si>
  <si>
    <t>2. Overige leningen</t>
  </si>
  <si>
    <t>C.</t>
  </si>
  <si>
    <t>Schulden met betrekking tot belastingen, bezoldigingen</t>
  </si>
  <si>
    <t>1. Belastingen</t>
  </si>
  <si>
    <t>2. Bezoldigingen en sociale lasten</t>
  </si>
  <si>
    <t>F.</t>
  </si>
  <si>
    <t xml:space="preserve">II. </t>
  </si>
  <si>
    <r>
      <t xml:space="preserve">Immateriële vaste activa </t>
    </r>
    <r>
      <rPr>
        <sz val="9"/>
        <rFont val="Arial"/>
        <family val="2"/>
      </rPr>
      <t>(toelichting I)</t>
    </r>
  </si>
  <si>
    <t>III.</t>
  </si>
  <si>
    <r>
      <t xml:space="preserve">Materiële vaste activa </t>
    </r>
    <r>
      <rPr>
        <sz val="9"/>
        <rFont val="Arial"/>
        <family val="2"/>
      </rPr>
      <t>(toelichting II)</t>
    </r>
  </si>
  <si>
    <t>A. Terreinen en gebouwen</t>
  </si>
  <si>
    <t>B. Installaties, machines en uitrusting</t>
  </si>
  <si>
    <t>C. Meubilair en rollend materieel</t>
  </si>
  <si>
    <t>D. Erfpacht, leasing en soortgelijke rechten</t>
  </si>
  <si>
    <t>E. Overige materiële vaste activa</t>
  </si>
  <si>
    <t>F. Activa in aanbouw en vooruitbetalingen</t>
  </si>
  <si>
    <t>IV.</t>
  </si>
  <si>
    <r>
      <t xml:space="preserve">Financiële vaste activa </t>
    </r>
    <r>
      <rPr>
        <sz val="9"/>
        <rFont val="Arial"/>
        <family val="2"/>
      </rPr>
      <t>(toelichting III)</t>
    </r>
  </si>
  <si>
    <t>V.</t>
  </si>
  <si>
    <t>Vorderingen op meer dan één jaar</t>
  </si>
  <si>
    <t>A. Werkingsvorderingen</t>
  </si>
  <si>
    <t>B. Overige vorderingen</t>
  </si>
  <si>
    <t>VI.</t>
  </si>
  <si>
    <t>Voorraden en bestellingen in uitvoering</t>
  </si>
  <si>
    <t>VII.</t>
  </si>
  <si>
    <t>Vorderingen op ten hoogste één jaar</t>
  </si>
  <si>
    <r>
      <t xml:space="preserve">Geldbeleggingen </t>
    </r>
    <r>
      <rPr>
        <sz val="9"/>
        <rFont val="Arial"/>
        <family val="2"/>
      </rPr>
      <t>(toelichting IV)</t>
    </r>
  </si>
  <si>
    <t>Liquide middelen</t>
  </si>
  <si>
    <t>X.</t>
  </si>
  <si>
    <r>
      <t xml:space="preserve">Overlopende rekeningen </t>
    </r>
    <r>
      <rPr>
        <sz val="9"/>
        <rFont val="Arial"/>
        <family val="2"/>
      </rPr>
      <t>(toelichting V)</t>
    </r>
  </si>
  <si>
    <r>
      <t xml:space="preserve">Overlopende rekeningen </t>
    </r>
    <r>
      <rPr>
        <sz val="9"/>
        <rFont val="Arial"/>
        <family val="2"/>
      </rPr>
      <t>(toelichting IX)</t>
    </r>
  </si>
  <si>
    <t xml:space="preserve">I. </t>
  </si>
  <si>
    <t>Werkingsopbrengsten</t>
  </si>
  <si>
    <t>II.</t>
  </si>
  <si>
    <r>
      <t xml:space="preserve">Werkingskosten </t>
    </r>
    <r>
      <rPr>
        <sz val="9"/>
        <rFont val="Arial"/>
        <family val="2"/>
      </rPr>
      <t>(-)</t>
    </r>
  </si>
  <si>
    <t>Waardeverminderingen op voorraden, bestellingen in</t>
  </si>
  <si>
    <t xml:space="preserve">A. </t>
  </si>
  <si>
    <t>Verbruikte goederen</t>
  </si>
  <si>
    <t xml:space="preserve">B. </t>
  </si>
  <si>
    <t>Diensten en diverse goederen</t>
  </si>
  <si>
    <t xml:space="preserve">C. </t>
  </si>
  <si>
    <t>Bezoldigingen, sociale lasten en pensioenen</t>
  </si>
  <si>
    <t xml:space="preserve">D. </t>
  </si>
  <si>
    <t>Afschrijvingen en waardeverminderingen op vaste activa</t>
  </si>
  <si>
    <t>terugnemingen -) (toelichting X, C)</t>
  </si>
  <si>
    <t>Voorzieningen voor risico's en kosten (toevoegingen +,</t>
  </si>
  <si>
    <t>Ondernemingsnummer</t>
  </si>
  <si>
    <t>VOLLEDIGE LIJST met naam, voornamen, beroep, woonplaats (adres, nummer, postnummer en gemeente) en functie in de</t>
  </si>
  <si>
    <t>21/28</t>
  </si>
  <si>
    <t>21/58</t>
  </si>
  <si>
    <r>
      <t xml:space="preserve">Overgedragen resultaat </t>
    </r>
    <r>
      <rPr>
        <sz val="9"/>
        <rFont val="Arial"/>
        <family val="2"/>
      </rPr>
      <t>(-)(+)</t>
    </r>
  </si>
  <si>
    <r>
      <t xml:space="preserve">Overschot uit de gewone activiteiten </t>
    </r>
    <r>
      <rPr>
        <sz val="9"/>
        <rFont val="Arial"/>
        <family val="2"/>
      </rPr>
      <t>(+)</t>
    </r>
  </si>
  <si>
    <r>
      <t xml:space="preserve">Tekort uit de gewone activiteiten </t>
    </r>
    <r>
      <rPr>
        <sz val="9"/>
        <rFont val="Arial"/>
        <family val="2"/>
      </rPr>
      <t>(-)</t>
    </r>
  </si>
  <si>
    <t>1. Concessies, octrooien, licenties enz.</t>
  </si>
  <si>
    <t>Belastingschulden (post 450/3 van de passiva)</t>
  </si>
  <si>
    <t>Waarvan vervallen</t>
  </si>
  <si>
    <t>Zekerheden op de nog door het schoolbestuur te verwerven activa:</t>
  </si>
  <si>
    <t>De wachtrekening mag geen saldo bevatten</t>
  </si>
  <si>
    <t>Opmerking</t>
  </si>
  <si>
    <t>Saldo balans</t>
  </si>
  <si>
    <t>Verschil tussen actief &amp; passief = resultaat</t>
  </si>
  <si>
    <t>bestedingen en terugnemingen -) (toelichting X, D)</t>
  </si>
  <si>
    <t>G.</t>
  </si>
  <si>
    <t>Andere werkingskosten</t>
  </si>
  <si>
    <t>Leerlingenbijdragen</t>
  </si>
  <si>
    <t>Voorraadwijzigingen (toename +, afname - )</t>
  </si>
  <si>
    <t>Geproduceerde vaste activa</t>
  </si>
  <si>
    <t>Andere werkingsopbrengsten (toelichting X, B)</t>
  </si>
  <si>
    <r>
      <t>III.</t>
    </r>
    <r>
      <rPr>
        <sz val="9"/>
        <rFont val="Arial"/>
        <family val="2"/>
      </rPr>
      <t xml:space="preserve"> </t>
    </r>
    <r>
      <rPr>
        <b/>
        <sz val="9"/>
        <rFont val="Arial"/>
        <family val="2"/>
      </rPr>
      <t/>
    </r>
  </si>
  <si>
    <r>
      <t xml:space="preserve">Werkingsoverschot </t>
    </r>
    <r>
      <rPr>
        <sz val="9"/>
        <rFont val="Arial"/>
        <family val="2"/>
      </rPr>
      <t>(+)</t>
    </r>
  </si>
  <si>
    <r>
      <t xml:space="preserve">Werkingstekort </t>
    </r>
    <r>
      <rPr>
        <sz val="9"/>
        <rFont val="Arial"/>
        <family val="2"/>
      </rPr>
      <t>(-)</t>
    </r>
  </si>
  <si>
    <r>
      <t xml:space="preserve">Financiële kosten </t>
    </r>
    <r>
      <rPr>
        <sz val="9"/>
        <rFont val="Arial"/>
        <family val="2"/>
      </rPr>
      <t>(-)</t>
    </r>
  </si>
  <si>
    <t xml:space="preserve">VII. </t>
  </si>
  <si>
    <r>
      <t xml:space="preserve">Uitzonderlijke opbrengsten </t>
    </r>
    <r>
      <rPr>
        <sz val="9"/>
        <rFont val="Arial"/>
        <family val="2"/>
      </rPr>
      <t>(toelichting XI)</t>
    </r>
  </si>
  <si>
    <r>
      <t>VIII</t>
    </r>
    <r>
      <rPr>
        <sz val="9"/>
        <rFont val="Arial"/>
        <family val="2"/>
      </rPr>
      <t xml:space="preserve">. </t>
    </r>
    <r>
      <rPr>
        <b/>
        <sz val="9"/>
        <rFont val="Arial"/>
        <family val="2"/>
      </rPr>
      <t/>
    </r>
  </si>
  <si>
    <r>
      <t xml:space="preserve">Uitzonderlijke kosten </t>
    </r>
    <r>
      <rPr>
        <sz val="9"/>
        <rFont val="Arial"/>
        <family val="2"/>
      </rPr>
      <t>(-) (toelichting XI)</t>
    </r>
  </si>
  <si>
    <t xml:space="preserve">IX. </t>
  </si>
  <si>
    <r>
      <t>Overschot van het boekjaar</t>
    </r>
    <r>
      <rPr>
        <sz val="9"/>
        <rFont val="Arial"/>
        <family val="2"/>
      </rPr>
      <t xml:space="preserve"> (+)</t>
    </r>
  </si>
  <si>
    <r>
      <t>Tekort van het boekjaar</t>
    </r>
    <r>
      <rPr>
        <sz val="9"/>
        <rFont val="Arial"/>
        <family val="2"/>
      </rPr>
      <t xml:space="preserve"> (-)</t>
    </r>
  </si>
  <si>
    <t>Te bestemmen overschot / (tekort)</t>
  </si>
  <si>
    <t>1.</t>
  </si>
  <si>
    <t>Te bestemmen overschot van het boekjaar</t>
  </si>
  <si>
    <t>2.</t>
  </si>
  <si>
    <t>Gecumuleerd overschot van het vorige boekjaar</t>
  </si>
  <si>
    <t>Over te dragen resultaat</t>
  </si>
  <si>
    <t>Over te dragen overschot (-)</t>
  </si>
  <si>
    <t>Over te dragen tekort</t>
  </si>
  <si>
    <t>a)</t>
  </si>
  <si>
    <t>Aanschaffingswaarde</t>
  </si>
  <si>
    <t>Per einde van het vorige boekjaar</t>
  </si>
  <si>
    <t>Mutaties tijdens het boekjaar:</t>
  </si>
  <si>
    <t>Per einde van het boekjaar</t>
  </si>
  <si>
    <t>b)</t>
  </si>
  <si>
    <t>Afschrijvingen en waardeverminderingen</t>
  </si>
  <si>
    <t>d)</t>
  </si>
  <si>
    <t>c)</t>
  </si>
  <si>
    <r>
      <t>Netto-boekwaarde per einde van het boekjaar</t>
    </r>
    <r>
      <rPr>
        <sz val="9"/>
        <rFont val="Arial"/>
        <family val="2"/>
      </rPr>
      <t xml:space="preserve"> ( a ) - ( c )</t>
    </r>
  </si>
  <si>
    <t>Netto-boekwaarde per einde van het boekjaar</t>
  </si>
  <si>
    <t>( a ) + ( b ) - ( c )</t>
  </si>
  <si>
    <t>Meerwaarden</t>
  </si>
  <si>
    <t>Waardeverminderingen</t>
  </si>
  <si>
    <t>Niet-opgevraagde bedragen</t>
  </si>
  <si>
    <t>Mutaties tijdens het boekjaar (+) (-)</t>
  </si>
  <si>
    <t>( a ) - ( c ) - ( d )</t>
  </si>
  <si>
    <t>Netto boekwaarde per einde van het boekjaar</t>
  </si>
  <si>
    <t>Netto boekwaarde per einde van het vorige boekjaar</t>
  </si>
  <si>
    <t>Aandelen</t>
  </si>
  <si>
    <t>Boekwaarde verhoogd met het niet-opgevraagde bedrag</t>
  </si>
  <si>
    <t>Vastrentende effecten</t>
  </si>
  <si>
    <t>waarvan uitgegeven door kredietinstellingen</t>
  </si>
  <si>
    <t>Termijnrekeningen bij kredietinstellingen</t>
  </si>
  <si>
    <t>met een resterende looptijd of opzegtermijn van:</t>
  </si>
  <si>
    <t xml:space="preserve">Uitsplitsing van de post 490/1 van de activa indien daaronder een belangrijk </t>
  </si>
  <si>
    <t>Uitsplitsing van post 163 van de passiva indien daaronder een belangrijk</t>
  </si>
  <si>
    <t>Uitsplitsing van de schulden met een oorspronkelijke</t>
  </si>
  <si>
    <t>Totaal</t>
  </si>
  <si>
    <t>Gewaarborgde schulden</t>
  </si>
  <si>
    <t>(begrepen in de posten 17 en 42 / 48 van de passiva)</t>
  </si>
  <si>
    <t>Schulden m.b.t. belastingen, bezoldigingen en sociale lasten</t>
  </si>
  <si>
    <t>XI.</t>
  </si>
  <si>
    <t>Overlopende rekeningen</t>
  </si>
  <si>
    <t>Uitsplitsing van de post 745 (sponsoring, giften, schenkingen en</t>
  </si>
  <si>
    <t>legaten) van de resultatenrekeningen indien daaronder een</t>
  </si>
  <si>
    <t>belangrijk bedrag voorkomt</t>
  </si>
  <si>
    <r>
      <t xml:space="preserve">Voorzieningen voor risico's en kosten </t>
    </r>
    <r>
      <rPr>
        <sz val="9"/>
        <rFont val="Arial"/>
        <family val="2"/>
      </rPr>
      <t>(post 635/8)</t>
    </r>
  </si>
  <si>
    <t>uitzonderlijke kosten indien daaronder een belangrijk</t>
  </si>
  <si>
    <r>
      <t>Uitzonderlijke opbrengsten</t>
    </r>
    <r>
      <rPr>
        <sz val="9"/>
        <rFont val="Arial"/>
        <family val="2"/>
      </rPr>
      <t xml:space="preserve"> (post 76)</t>
    </r>
  </si>
  <si>
    <t>Terugneming van afschrijvingen en van waardeverminderingen</t>
  </si>
  <si>
    <t>Terugneming van waardeverminderingen op financiële</t>
  </si>
  <si>
    <t xml:space="preserve">Terugneming van voorzieningen voor uitzonderlijke </t>
  </si>
  <si>
    <t>Meerwaarden bij de realisatie van vaste activa</t>
  </si>
  <si>
    <t>Andere uitzonderlijke opbrengsten</t>
  </si>
  <si>
    <r>
      <t>Uitzonderlijke kosten</t>
    </r>
    <r>
      <rPr>
        <sz val="9"/>
        <rFont val="Arial"/>
        <family val="2"/>
      </rPr>
      <t xml:space="preserve"> (post 66)</t>
    </r>
  </si>
  <si>
    <t xml:space="preserve">Uitzonderlijke afschrijvingen en waardeverminderingen </t>
  </si>
  <si>
    <t>Waardeverminderingen op financiële vaste activa</t>
  </si>
  <si>
    <t>Voorzieningen voor uitzonderlijke risico's en kosten</t>
  </si>
  <si>
    <t>Minderwaarden bij de realisatie van vaste activa</t>
  </si>
  <si>
    <t>Andere uitzonderlijke kosten</t>
  </si>
  <si>
    <t>XII.</t>
  </si>
  <si>
    <t>A1.</t>
  </si>
  <si>
    <t>Controle van de rekeningen met de jaarrekeningen</t>
  </si>
  <si>
    <t>Klasse 1</t>
  </si>
  <si>
    <t>Hierin wordt het verschil berekend tussen de rekeningen zoals ze opgegeven zijn in het rekeningschema en de rekeningen die verwerkt zijn in de jaarrekening. Hierdoor kunnen niet verwerkte rekeningen opgespoord worden.</t>
  </si>
  <si>
    <t>Klasse 2</t>
  </si>
  <si>
    <t>Klasse 3</t>
  </si>
  <si>
    <t>Klasse 4</t>
  </si>
  <si>
    <t>Klasse 5</t>
  </si>
  <si>
    <t>Klasse 6</t>
  </si>
  <si>
    <t>Klasse 7</t>
  </si>
  <si>
    <t xml:space="preserve">● Aanschaffingen, met inbegrip van de </t>
  </si>
  <si>
    <t xml:space="preserve">   geproduceerde vaste activa</t>
  </si>
  <si>
    <t>178/9</t>
  </si>
  <si>
    <t>Niet verwerkte rekeningen</t>
  </si>
  <si>
    <t>VSKO 15.</t>
  </si>
  <si>
    <t>De waarderingsregels werden ten opzichte van het vorige boekjaar qua verwoording of toepassing</t>
  </si>
  <si>
    <t>aangepast.]</t>
  </si>
  <si>
    <t>[Voor de vergelijkbaarheid worden de cijfers van het vorige boekjaar op volgende punten</t>
  </si>
  <si>
    <t>● Aanschaffingen, met inbegrip van de geproduceerde vaste</t>
  </si>
  <si>
    <t xml:space="preserve">   activa</t>
  </si>
  <si>
    <t>Toelagen, subsidies en soortgelijke van overheidswege</t>
  </si>
  <si>
    <t>(toelichting X, A)</t>
  </si>
  <si>
    <t>C. Overige</t>
  </si>
  <si>
    <t>A. Deelnemingen (toelichting III.A.1. en III.B)</t>
  </si>
  <si>
    <t xml:space="preserve"> [niet gewijzigd].</t>
  </si>
  <si>
    <t xml:space="preserve"> Zo ja, dan heeft de wijziging betrekking op:</t>
  </si>
  <si>
    <r>
      <t xml:space="preserve">en heeft zij een </t>
    </r>
    <r>
      <rPr>
        <b/>
        <sz val="10"/>
        <rFont val="Arial"/>
        <family val="2"/>
      </rPr>
      <t/>
    </r>
  </si>
  <si>
    <t>[positieve]</t>
  </si>
  <si>
    <t xml:space="preserve"> [negatieve]</t>
  </si>
  <si>
    <t xml:space="preserve"> invloed op het resultaat van het boekjaar ten belope van</t>
  </si>
  <si>
    <r>
      <t xml:space="preserve">De resultatenrekening </t>
    </r>
    <r>
      <rPr>
        <b/>
        <sz val="10"/>
        <rFont val="Arial"/>
        <family val="2"/>
      </rPr>
      <t/>
    </r>
  </si>
  <si>
    <t xml:space="preserve">[wordt] </t>
  </si>
  <si>
    <t>[wordt niet]</t>
  </si>
  <si>
    <t xml:space="preserve"> op belangrijke wijze beïnvloed door opbrengsten en kosten</t>
  </si>
  <si>
    <r>
      <t xml:space="preserve">In de aanschaffingswaarde van immateriële en materiële vaste activa </t>
    </r>
    <r>
      <rPr>
        <b/>
        <sz val="10"/>
        <rFont val="Arial"/>
        <family val="2"/>
      </rPr>
      <t/>
    </r>
  </si>
  <si>
    <t>[is]</t>
  </si>
  <si>
    <t xml:space="preserve"> [is niet] </t>
  </si>
  <si>
    <t xml:space="preserve">de rente op vreemd vermogen dat wordt gebruikt voor hun financiering opgenomen, doch slechts voor zover </t>
  </si>
  <si>
    <t>zij betrekking heeft op de periode welke de bedrijfsklaarheid van deze vaste activa voorafgaat.</t>
  </si>
  <si>
    <r>
      <t xml:space="preserve">In de loop van het boekjaar </t>
    </r>
    <r>
      <rPr>
        <b/>
        <sz val="10"/>
        <rFont val="Arial"/>
        <family val="2"/>
      </rPr>
      <t/>
    </r>
  </si>
  <si>
    <t>[werden]</t>
  </si>
  <si>
    <t xml:space="preserve"> [werden geen] </t>
  </si>
  <si>
    <t>materiële activa geherwaardeerd. Zo ja, dan</t>
  </si>
  <si>
    <t>[gewijzigd].</t>
  </si>
  <si>
    <t>Schulden m.b.t. bezoldigingen en sociale lasten (post 454/9 van passiva)</t>
  </si>
  <si>
    <t xml:space="preserve">De bedragen van het vorige boekjaar </t>
  </si>
  <si>
    <t>zijn</t>
  </si>
  <si>
    <t>/</t>
  </si>
  <si>
    <t>zijn niet</t>
  </si>
  <si>
    <t>Land:</t>
  </si>
  <si>
    <t>1. Borgtochten ontvangen in contanten</t>
  </si>
  <si>
    <t>2. Overige schulden rentedragend</t>
  </si>
  <si>
    <t>3. Overige schulden niet-rentedragend</t>
  </si>
  <si>
    <t>1. Ontvangen voorschotten</t>
  </si>
  <si>
    <t>3. Overige schulden rentedragend</t>
  </si>
  <si>
    <t>4. Overige schulden niet-rentedragend of gekoppeld aan</t>
  </si>
  <si>
    <t xml:space="preserve">    een abnormaal lage rente</t>
  </si>
  <si>
    <t xml:space="preserve"> Geboekt</t>
  </si>
  <si>
    <t>● waarvan in volle eigendom</t>
  </si>
  <si>
    <t>● waarvan overige</t>
  </si>
  <si>
    <t>Opsplitsing van post 25</t>
  </si>
  <si>
    <t>(post 7360)</t>
  </si>
  <si>
    <t>● Investerings- en intrestsubsidies</t>
  </si>
  <si>
    <t>II. MVA - Volle eigendom / overige</t>
  </si>
  <si>
    <t>Onttrekking aan de bestemde fondsen</t>
  </si>
  <si>
    <t>Investerings- en intrestsubsidies</t>
  </si>
  <si>
    <t xml:space="preserve">     --&gt; Post 833 (II)</t>
  </si>
  <si>
    <t xml:space="preserve">     --&gt; Post 833 (IIbis)</t>
  </si>
  <si>
    <t xml:space="preserve">De bezoldiging van het personeel dat door de vereniging wordt tewerkgesteld, maar waarvan de kostprijs door het </t>
  </si>
  <si>
    <t>Vlaams ministerie van Onderwijs en vorming voor zijn rekening wordt genomen, is niet opgenomen in de jaarrekening.</t>
  </si>
  <si>
    <t>IV. Geldbeleggingen</t>
  </si>
  <si>
    <t>Geldbeleggingen andere dan aandelen, vastrentende effecten</t>
  </si>
  <si>
    <t>en termijndeposito's</t>
  </si>
  <si>
    <t>Geldbeleggingen - Andere</t>
  </si>
  <si>
    <t xml:space="preserve">Zekerheden die door het schoolbestuur werden gesteld of onherroepelijk beloofd </t>
  </si>
  <si>
    <t>op de eigen activa als waarborg voor eigen schulden en verplichtingen</t>
  </si>
  <si>
    <t>Aard en doel van buitenbalansregelingen</t>
  </si>
  <si>
    <t>Mits de risico's of voordelen die uit dergelijke regelingen voortvloeien van enige betekenis zijn en voor zover de</t>
  </si>
  <si>
    <t xml:space="preserve">openbaarmaking van dergelijke risico's of voordelen noodzakelijk is voor de beoordeling van de financiële positie </t>
  </si>
  <si>
    <t>van het schoolbestuur</t>
  </si>
  <si>
    <t>XIII.</t>
  </si>
  <si>
    <t>Waarborgen toegestaan in hun voordeel</t>
  </si>
  <si>
    <t>Andere betekenisvolle verplichtingen aangegaan in hun voordeel</t>
  </si>
  <si>
    <t>Vorderingen op verbonden entiteiten</t>
  </si>
  <si>
    <t>Bestuurders en natuurlijke personen of rechtspersonen die het schoolbestuur</t>
  </si>
  <si>
    <t>rechtstreeks of onrechtstreeks controleren zonder verbonden entiteiten te zijn, of</t>
  </si>
  <si>
    <t>andere entiteiten die door deze personen rechtstreeks of onrechtstreeks</t>
  </si>
  <si>
    <t>gecontroleerd worden.</t>
  </si>
  <si>
    <t>Uitstaande vorderingen op deze personen</t>
  </si>
  <si>
    <t>Rentevoet en duur van vorderingen</t>
  </si>
  <si>
    <t>De commissaris(sen) en de personen met wie hij (zij) verbonden is (zijn)</t>
  </si>
  <si>
    <t>Transacties met verbonden partijen buiten normale marktvoorwaarden</t>
  </si>
  <si>
    <t>Transacties die direct of indirect zijn aangegaan tussen het schoolbestuur en de leden van de leidinggevende,</t>
  </si>
  <si>
    <t>de toezichthoudende of de bestuursorganen.</t>
  </si>
  <si>
    <t>Onttrekken aan het eigen vermogen</t>
  </si>
  <si>
    <t>Onttrekking aan de fondsen van het schoolbestuur</t>
  </si>
  <si>
    <t>Toevoeging aan bestemde fondsen (-)</t>
  </si>
  <si>
    <t>Onttrekking aan bestemde fondsen</t>
  </si>
  <si>
    <t>Toevoeging aan bestemde fondsen</t>
  </si>
  <si>
    <t>Onttrekking aan fondsen van het schoolbestuur</t>
  </si>
  <si>
    <t>Over te dragen negatief resultaat</t>
  </si>
  <si>
    <t>50/53</t>
  </si>
  <si>
    <t xml:space="preserve">Voorzieningen voor terug te betalen subsidies en legaten </t>
  </si>
  <si>
    <t>483/8</t>
  </si>
  <si>
    <t>2. Terug te betalen investeringssubsidies en borgtochten</t>
  </si>
  <si>
    <t xml:space="preserve">    ontvangen in contanten</t>
  </si>
  <si>
    <r>
      <t xml:space="preserve">en voor schenkingen met terugnemingsrecht </t>
    </r>
    <r>
      <rPr>
        <sz val="9"/>
        <rFont val="Arial"/>
        <family val="2"/>
      </rPr>
      <t>(toelicht. VII)</t>
    </r>
  </si>
  <si>
    <t>732+8+9</t>
  </si>
  <si>
    <t>NAAM:</t>
  </si>
  <si>
    <t>Zijn gevoegd bij deze jaarrekening:</t>
  </si>
  <si>
    <t>(Boekhoudkundige modellen van de gesubsidieerde scholen, BS 13 januari 2006, blz 2339 en wijzigingen BS 27 januari 2010, blz. 3588</t>
  </si>
  <si>
    <t>en 6 juli 2015, blz. 44528).</t>
  </si>
  <si>
    <t>S-vzw 1</t>
  </si>
  <si>
    <t>JAARREKENING</t>
  </si>
  <si>
    <t>IDENTIFICATIEGEGEVENS (op datum van neerlegging)</t>
  </si>
  <si>
    <r>
      <t>Rechtsvorm</t>
    </r>
    <r>
      <rPr>
        <vertAlign val="superscript"/>
        <sz val="10"/>
        <rFont val="Arial"/>
        <family val="2"/>
      </rPr>
      <t>1</t>
    </r>
    <r>
      <rPr>
        <sz val="10"/>
        <rFont val="Arial"/>
      </rPr>
      <t>:</t>
    </r>
  </si>
  <si>
    <t>Rechtspersonenregister (RPR) - Ondernemingsrechtbank van</t>
  </si>
  <si>
    <r>
      <t>Internetadres</t>
    </r>
    <r>
      <rPr>
        <vertAlign val="superscript"/>
        <sz val="10"/>
        <rFont val="Arial"/>
        <family val="2"/>
      </rPr>
      <t>2</t>
    </r>
    <r>
      <rPr>
        <sz val="10"/>
        <rFont val="Arial"/>
      </rPr>
      <t>: http://www.</t>
    </r>
  </si>
  <si>
    <t>DD/MM/JJJJ</t>
  </si>
  <si>
    <t>van de neerlegging van het recentste stuk dat de datum van bekendmaking van</t>
  </si>
  <si>
    <t>de oprichtingsakte en van de akte tot statutenwijziging vermeldt.</t>
  </si>
  <si>
    <t>JAARREKENING in</t>
  </si>
  <si>
    <r>
      <t>EURO</t>
    </r>
    <r>
      <rPr>
        <vertAlign val="superscript"/>
        <sz val="10"/>
        <rFont val="Arial"/>
        <family val="2"/>
      </rPr>
      <t>3</t>
    </r>
  </si>
  <si>
    <r>
      <t>goedgekeurd door de algemene vergadering</t>
    </r>
    <r>
      <rPr>
        <vertAlign val="superscript"/>
        <sz val="9"/>
        <rFont val="Arial"/>
        <family val="2"/>
      </rPr>
      <t>4</t>
    </r>
    <r>
      <rPr>
        <sz val="9"/>
        <rFont val="Arial"/>
        <family val="2"/>
      </rPr>
      <t xml:space="preserve"> van</t>
    </r>
  </si>
  <si>
    <t>1         In voorkomend geval wordt na de rechtsvorm "in vereffening" vermeld.</t>
  </si>
  <si>
    <t>2         Facultatieve vermelding.</t>
  </si>
  <si>
    <t>4         Door de raad van bestuur in geval van een stichting / door het algemeen leidinggevend orgaan in geval van een internationale vereniging zonder</t>
  </si>
  <si>
    <t xml:space="preserve">           winstoogmerk.</t>
  </si>
  <si>
    <t>5         Schrappen wat niet van toepassing is.</t>
  </si>
  <si>
    <t>6         Vermelding van de wettelijke of reglementaire basis die het gebruik van een afwijkend model rechtvaardigt.</t>
  </si>
  <si>
    <t>S-vzw</t>
  </si>
  <si>
    <r>
      <t>Model van jaarrekening dat afwijkt van datgene wat voorzien is door het K.B. van 29 april 2019 op grond van</t>
    </r>
    <r>
      <rPr>
        <vertAlign val="superscript"/>
        <sz val="10"/>
        <rFont val="Arial"/>
        <family val="2"/>
      </rPr>
      <t>6</t>
    </r>
    <r>
      <rPr>
        <sz val="10"/>
        <rFont val="Arial"/>
        <family val="2"/>
      </rPr>
      <t>:</t>
    </r>
  </si>
  <si>
    <t>LIJST VAN DE BESTUURDERS, ZAAKVOERDERS EN</t>
  </si>
  <si>
    <t>COMMISSARISSEN EN VERKLARING BETREFFENDE EEN</t>
  </si>
  <si>
    <t>AANVULLENDE OPDRACHT VOOR NAZICHT OF CONTROLE</t>
  </si>
  <si>
    <t>LIJST VAN DE BESTUURDERS, ZAAKVOERDERS EN COMMISSARISSEN</t>
  </si>
  <si>
    <t>vereniging, stichting of organisme en, in voorkomend geval, van de vertegenwoordiger in België van de buitenlandse vereniging,</t>
  </si>
  <si>
    <t>stichting of organisme</t>
  </si>
  <si>
    <t>VSKO 8.</t>
  </si>
  <si>
    <t>VSKO  1.</t>
  </si>
  <si>
    <t>VSKO 2.</t>
  </si>
  <si>
    <t>VSKO 6.bis</t>
  </si>
  <si>
    <t>VKSO 7.</t>
  </si>
  <si>
    <t>VSKO 15.bis</t>
  </si>
  <si>
    <r>
      <t>E-mailadres</t>
    </r>
    <r>
      <rPr>
        <vertAlign val="superscript"/>
        <sz val="10"/>
        <rFont val="Arial"/>
        <family val="2"/>
      </rPr>
      <t>2</t>
    </r>
    <r>
      <rPr>
        <sz val="10"/>
        <rFont val="Arial"/>
      </rPr>
      <t xml:space="preserve">: </t>
    </r>
  </si>
  <si>
    <t xml:space="preserve">met betrekking tot het boekjaar dat de periode dekt van </t>
  </si>
  <si>
    <t xml:space="preserve">Vorig boekjaar van </t>
  </si>
  <si>
    <r>
      <rPr>
        <b/>
        <vertAlign val="superscript"/>
        <sz val="9"/>
        <rFont val="Arial"/>
        <family val="2"/>
      </rPr>
      <t>5</t>
    </r>
    <r>
      <rPr>
        <sz val="9"/>
        <rFont val="Arial"/>
        <family val="2"/>
      </rPr>
      <t xml:space="preserve">    identiek met die welke eerder openbaar werden gemaakt.</t>
    </r>
  </si>
  <si>
    <t>S-vzw 2</t>
  </si>
  <si>
    <r>
      <t>- het jaarverslag</t>
    </r>
    <r>
      <rPr>
        <vertAlign val="superscript"/>
        <sz val="9"/>
        <rFont val="Arial"/>
        <family val="2"/>
      </rPr>
      <t>2</t>
    </r>
  </si>
  <si>
    <r>
      <t>- het verslag van de commissarissen</t>
    </r>
    <r>
      <rPr>
        <vertAlign val="superscript"/>
        <sz val="9"/>
        <rFont val="Arial"/>
        <family val="2"/>
      </rPr>
      <t>2</t>
    </r>
  </si>
  <si>
    <t>Wetboek van Vennootschappen en Verenigingen van 23 maart 2019, art. 3:47. BVR betreffende codificatie sommige bepalingen voor</t>
  </si>
  <si>
    <t>het onderwijs van 28 oktober 2016, art. IV.36 en BVR houdende de codificatie betreffende het secundair onderwijs van 17 december</t>
  </si>
  <si>
    <t>2010, art. 43. Boekhoudkundige modellen van de gesubsidieerde scholen, BS 13 januari 2006, blz. 2339 en wijzigingen BS 27 januari</t>
  </si>
  <si>
    <t>2010, blz. 3588 en 6 juli 2015, blz. 44528.</t>
  </si>
  <si>
    <t>3         Indien nodig, aanpassen van de eenheid en munt waarin de bedragen zijn uitgedrukt.</t>
  </si>
  <si>
    <r>
      <t xml:space="preserve">III.A. STAAT VAN DE FINANCIËLE VASTE ACTIVA </t>
    </r>
    <r>
      <rPr>
        <sz val="9"/>
        <rFont val="Arial"/>
        <family val="2"/>
      </rPr>
      <t>(post 28 van de activa)</t>
    </r>
  </si>
  <si>
    <t>III.B. VERBONDEN ENTITEITEN</t>
  </si>
  <si>
    <r>
      <t>GELDBELEGGINGEN</t>
    </r>
    <r>
      <rPr>
        <sz val="10"/>
        <rFont val="Arial"/>
        <family val="2"/>
      </rPr>
      <t xml:space="preserve"> (post 50/53 van de activa)</t>
    </r>
  </si>
  <si>
    <r>
      <t xml:space="preserve">INVESTERINGSSUBSIDIES </t>
    </r>
    <r>
      <rPr>
        <sz val="10"/>
        <rFont val="Arial"/>
        <family val="2"/>
      </rPr>
      <t>(post 15 van de passiva en post 7360 van de resultatenrekening)</t>
    </r>
  </si>
  <si>
    <t>VOORZIENINGEN VOOR RISICO'S EN KOSTEN</t>
  </si>
  <si>
    <t>OVERLOPENDE REKENINGEN</t>
  </si>
  <si>
    <t>WERKINGSRESULTATEN</t>
  </si>
  <si>
    <t>UITZONDERLIJKE RESULTATEN</t>
  </si>
  <si>
    <t>NIET IN DE BALANS OPGENOMEN RECHTEN EN VERPLICHTINGEN</t>
  </si>
  <si>
    <t>BETREKKINGEN MET VERBONDEN ENTITEITEN, BESTUURDERS EN COMMISSARIS(SEN)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</si>
</sst>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quot;€&quot;_-;\-* #,##0.00\ &quot;€&quot;_-;_-* &quot;-&quot;??\ &quot;€&quot;_-;_-@_-"/>
    <numFmt numFmtId="165" formatCode="&quot;€&quot;\ #,##0.00_);[Red]\(&quot;€&quot;\ #,##0.00\)"/>
    <numFmt numFmtId="166" formatCode="#,##0.00;\(#,##0.00\)"/>
    <numFmt numFmtId="167" formatCode="#,##0.00;\(#,##0.00\);&quot;&quot;"/>
    <numFmt numFmtId="168" formatCode="0.00\ %"/>
  </numFmts>
  <fonts count="47" x14ac:knownFonts="1">
    <font>
      <sz val="10"/>
      <name val="Arial"/>
    </font>
    <font>
      <sz val="11"/>
      <name val="Times"/>
    </font>
    <font>
      <sz val="10"/>
      <name val="Arial"/>
      <family val="2"/>
    </font>
    <font>
      <sz val="10"/>
      <name val="Helvetica"/>
    </font>
    <font>
      <sz val="9"/>
      <name val="Helvetica"/>
    </font>
    <font>
      <sz val="8"/>
      <name val="Arial"/>
      <family val="2"/>
    </font>
    <font>
      <sz val="8"/>
      <name val="Helvetica"/>
    </font>
    <font>
      <sz val="9"/>
      <name val="Arial"/>
      <family val="2"/>
    </font>
    <font>
      <b/>
      <sz val="9"/>
      <name val="Arial"/>
      <family val="2"/>
    </font>
    <font>
      <b/>
      <sz val="9"/>
      <name val="Helvetica"/>
    </font>
    <font>
      <i/>
      <sz val="9"/>
      <name val="Arial"/>
      <family val="2"/>
    </font>
    <font>
      <sz val="8.5"/>
      <name val="Arial"/>
      <family val="2"/>
    </font>
    <font>
      <i/>
      <sz val="8"/>
      <name val="Arial"/>
      <family val="2"/>
    </font>
    <font>
      <sz val="7"/>
      <name val="Arial"/>
      <family val="2"/>
    </font>
    <font>
      <b/>
      <sz val="8"/>
      <name val="Arial"/>
      <family val="2"/>
    </font>
    <font>
      <b/>
      <i/>
      <sz val="9"/>
      <name val="Helvetica"/>
    </font>
    <font>
      <b/>
      <sz val="10"/>
      <name val="Arial"/>
      <family val="2"/>
    </font>
    <font>
      <sz val="11"/>
      <name val="Helvetica"/>
    </font>
    <font>
      <b/>
      <u/>
      <sz val="9"/>
      <name val="Arial"/>
      <family val="2"/>
    </font>
    <font>
      <sz val="11"/>
      <name val="Arial"/>
      <family val="2"/>
    </font>
    <font>
      <b/>
      <sz val="14"/>
      <name val="Arial"/>
      <family val="2"/>
    </font>
    <font>
      <b/>
      <sz val="12"/>
      <name val="Arial"/>
      <family val="2"/>
    </font>
    <font>
      <b/>
      <sz val="7"/>
      <name val="Arial"/>
      <family val="2"/>
    </font>
    <font>
      <sz val="8"/>
      <name val="Tahoma"/>
      <family val="2"/>
    </font>
    <font>
      <sz val="10"/>
      <name val="Arial"/>
      <family val="2"/>
    </font>
    <font>
      <sz val="11"/>
      <color indexed="8"/>
      <name val="Calibri"/>
      <family val="2"/>
    </font>
    <font>
      <sz val="11"/>
      <color indexed="9"/>
      <name val="Calibri"/>
      <family val="2"/>
    </font>
    <font>
      <b/>
      <sz val="11"/>
      <color indexed="9"/>
      <name val="Calibri"/>
      <family val="2"/>
    </font>
    <font>
      <b/>
      <sz val="11"/>
      <color indexed="8"/>
      <name val="Calibri"/>
      <family val="2"/>
    </font>
    <font>
      <sz val="11"/>
      <color indexed="10"/>
      <name val="Calibri"/>
      <family val="2"/>
    </font>
    <font>
      <vertAlign val="superscript"/>
      <sz val="10"/>
      <name val="Arial"/>
      <family val="2"/>
    </font>
    <font>
      <sz val="9"/>
      <color indexed="81"/>
      <name val="Tahoma"/>
      <family val="2"/>
    </font>
    <font>
      <vertAlign val="superscript"/>
      <sz val="9"/>
      <name val="Arial"/>
      <family val="2"/>
    </font>
    <font>
      <b/>
      <vertAlign val="superscript"/>
      <sz val="9"/>
      <name val="Arial"/>
      <family val="2"/>
    </font>
    <font>
      <b/>
      <sz val="11"/>
      <color rgb="FFFA7D00"/>
      <name val="Calibri"/>
      <family val="2"/>
    </font>
    <font>
      <sz val="11"/>
      <color rgb="FFFA7D00"/>
      <name val="Calibri"/>
      <family val="2"/>
    </font>
    <font>
      <sz val="11"/>
      <color rgb="FF006100"/>
      <name val="Calibri"/>
      <family val="2"/>
    </font>
    <font>
      <sz val="11"/>
      <color rgb="FF3F3F76"/>
      <name val="Calibri"/>
      <family val="2"/>
    </font>
    <font>
      <b/>
      <sz val="15"/>
      <color theme="3"/>
      <name val="Calibri"/>
      <family val="2"/>
    </font>
    <font>
      <b/>
      <sz val="13"/>
      <color theme="3"/>
      <name val="Calibri"/>
      <family val="2"/>
    </font>
    <font>
      <b/>
      <sz val="11"/>
      <color theme="3"/>
      <name val="Calibri"/>
      <family val="2"/>
    </font>
    <font>
      <sz val="11"/>
      <color rgb="FF9C6500"/>
      <name val="Calibri"/>
      <family val="2"/>
    </font>
    <font>
      <sz val="11"/>
      <color rgb="FF9C0006"/>
      <name val="Calibri"/>
      <family val="2"/>
    </font>
    <font>
      <b/>
      <sz val="18"/>
      <color theme="3"/>
      <name val="Cambria"/>
      <family val="2"/>
    </font>
    <font>
      <b/>
      <sz val="11"/>
      <color rgb="FF3F3F3F"/>
      <name val="Calibri"/>
      <family val="2"/>
    </font>
    <font>
      <i/>
      <sz val="11"/>
      <color rgb="FF7F7F7F"/>
      <name val="Calibri"/>
      <family val="2"/>
    </font>
    <font>
      <sz val="10"/>
      <color theme="1" tint="0.499984740745262"/>
      <name val="Arial"/>
      <family val="2"/>
    </font>
  </fonts>
  <fills count="32">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52"/>
        <bgColor indexed="64"/>
      </patternFill>
    </fill>
    <fill>
      <patternFill patternType="solid">
        <fgColor indexed="26"/>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4130375072486"/>
        <bgColor indexed="64"/>
      </patternFill>
    </fill>
    <fill>
      <patternFill patternType="solid">
        <fgColor theme="5" tint="0.59984130375072486"/>
        <bgColor indexed="64"/>
      </patternFill>
    </fill>
    <fill>
      <patternFill patternType="solid">
        <fgColor theme="7" tint="0.59984130375072486"/>
        <bgColor indexed="64"/>
      </patternFill>
    </fill>
    <fill>
      <patternFill patternType="solid">
        <fgColor theme="8" tint="0.59984130375072486"/>
        <bgColor indexed="64"/>
      </patternFill>
    </fill>
    <fill>
      <patternFill patternType="solid">
        <fgColor theme="9" tint="0.599841303750724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rgb="FFFFC7CE"/>
        <bgColor indexed="64"/>
      </patternFill>
    </fill>
  </fills>
  <borders count="7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right style="medium">
        <color indexed="64"/>
      </right>
      <top/>
      <bottom/>
      <diagonal/>
    </border>
    <border>
      <left style="medium">
        <color indexed="64"/>
      </left>
      <right/>
      <top style="thin">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top style="dotted">
        <color indexed="64"/>
      </top>
      <bottom style="dotted">
        <color indexed="64"/>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tted">
        <color indexed="64"/>
      </bottom>
      <diagonal/>
    </border>
    <border>
      <left/>
      <right/>
      <top style="thin">
        <color indexed="64"/>
      </top>
      <bottom style="dotted">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medium">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diagonalUp="1" diagonalDown="1">
      <left style="thin">
        <color indexed="64"/>
      </left>
      <right/>
      <top style="thin">
        <color indexed="64"/>
      </top>
      <bottom/>
      <diagonal style="thin">
        <color indexed="64"/>
      </diagonal>
    </border>
    <border diagonalUp="1" diagonalDown="1">
      <left/>
      <right style="thin">
        <color indexed="64"/>
      </right>
      <top style="thin">
        <color indexed="64"/>
      </top>
      <bottom/>
      <diagonal style="thin">
        <color indexed="64"/>
      </diagonal>
    </border>
    <border diagonalUp="1" diagonalDown="1">
      <left style="thin">
        <color indexed="64"/>
      </left>
      <right/>
      <top/>
      <bottom style="thin">
        <color indexed="64"/>
      </bottom>
      <diagonal style="thin">
        <color indexed="64"/>
      </diagonal>
    </border>
    <border diagonalUp="1" diagonalDown="1">
      <left/>
      <right style="thin">
        <color indexed="64"/>
      </right>
      <top/>
      <bottom style="thin">
        <color indexed="64"/>
      </bottom>
      <diagonal style="thin">
        <color indexed="64"/>
      </diagonal>
    </border>
    <border diagonalUp="1" diagonalDown="1">
      <left/>
      <right style="medium">
        <color indexed="64"/>
      </right>
      <top style="thin">
        <color indexed="64"/>
      </top>
      <bottom/>
      <diagonal style="thin">
        <color indexed="64"/>
      </diagonal>
    </border>
    <border diagonalUp="1" diagonalDown="1">
      <left style="thin">
        <color indexed="64"/>
      </left>
      <right/>
      <top/>
      <bottom style="medium">
        <color indexed="64"/>
      </bottom>
      <diagonal style="thin">
        <color indexed="64"/>
      </diagonal>
    </border>
    <border diagonalUp="1" diagonalDown="1">
      <left/>
      <right style="medium">
        <color indexed="64"/>
      </right>
      <top/>
      <bottom style="medium">
        <color indexed="64"/>
      </bottom>
      <diagonal style="thin">
        <color indexed="64"/>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bottom style="thick">
        <color theme="4" tint="0.49983214819788202"/>
      </bottom>
      <diagonal/>
    </border>
    <border>
      <left/>
      <right/>
      <top/>
      <bottom style="medium">
        <color theme="4" tint="0.3999755851924192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3">
    <xf numFmtId="0" fontId="0" fillId="0" borderId="0"/>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11" borderId="0" applyNumberFormat="0" applyBorder="0" applyAlignment="0" applyProtection="0"/>
    <xf numFmtId="0" fontId="25" fillId="12"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7"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20" borderId="0" applyNumberFormat="0" applyBorder="0" applyAlignment="0" applyProtection="0"/>
    <xf numFmtId="0" fontId="26" fillId="9" borderId="0" applyNumberFormat="0" applyBorder="0" applyAlignment="0" applyProtection="0"/>
    <xf numFmtId="0" fontId="26"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6" borderId="0" applyNumberFormat="0" applyBorder="0" applyAlignment="0" applyProtection="0"/>
    <xf numFmtId="0" fontId="34" fillId="27" borderId="70" applyNumberFormat="0" applyAlignment="0" applyProtection="0"/>
    <xf numFmtId="0" fontId="27" fillId="28" borderId="71" applyNumberFormat="0" applyAlignment="0" applyProtection="0"/>
    <xf numFmtId="164" fontId="24" fillId="0" borderId="0" applyFont="0" applyFill="0" applyBorder="0" applyAlignment="0" applyProtection="0"/>
    <xf numFmtId="0" fontId="35" fillId="0" borderId="72" applyNumberFormat="0" applyFill="0" applyAlignment="0" applyProtection="0"/>
    <xf numFmtId="0" fontId="36" fillId="29" borderId="0" applyNumberFormat="0" applyBorder="0" applyAlignment="0" applyProtection="0"/>
    <xf numFmtId="0" fontId="37" fillId="6" borderId="70" applyNumberFormat="0" applyAlignment="0" applyProtection="0"/>
    <xf numFmtId="0" fontId="38" fillId="0" borderId="73" applyNumberFormat="0" applyFill="0" applyAlignment="0" applyProtection="0"/>
    <xf numFmtId="0" fontId="39" fillId="0" borderId="74" applyNumberFormat="0" applyFill="0" applyAlignment="0" applyProtection="0"/>
    <xf numFmtId="0" fontId="40" fillId="0" borderId="75" applyNumberFormat="0" applyFill="0" applyAlignment="0" applyProtection="0"/>
    <xf numFmtId="0" fontId="40" fillId="0" borderId="0" applyNumberFormat="0" applyFill="0" applyBorder="0" applyAlignment="0" applyProtection="0"/>
    <xf numFmtId="0" fontId="41" fillId="30" borderId="0" applyNumberFormat="0" applyBorder="0" applyAlignment="0" applyProtection="0"/>
    <xf numFmtId="0" fontId="24" fillId="10" borderId="76" applyNumberFormat="0" applyFont="0" applyAlignment="0" applyProtection="0"/>
    <xf numFmtId="0" fontId="42" fillId="31" borderId="0" applyNumberFormat="0" applyBorder="0" applyAlignment="0" applyProtection="0"/>
    <xf numFmtId="0" fontId="43" fillId="0" borderId="0" applyNumberFormat="0" applyFill="0" applyBorder="0" applyAlignment="0" applyProtection="0"/>
    <xf numFmtId="0" fontId="28" fillId="0" borderId="77" applyNumberFormat="0" applyFill="0" applyAlignment="0" applyProtection="0"/>
    <xf numFmtId="0" fontId="44" fillId="27" borderId="78" applyNumberFormat="0" applyAlignment="0" applyProtection="0"/>
    <xf numFmtId="0" fontId="45" fillId="0" borderId="0" applyNumberFormat="0" applyFill="0" applyBorder="0" applyAlignment="0" applyProtection="0"/>
    <xf numFmtId="0" fontId="29" fillId="0" borderId="0" applyNumberFormat="0" applyFill="0" applyBorder="0" applyAlignment="0" applyProtection="0"/>
  </cellStyleXfs>
  <cellXfs count="856">
    <xf numFmtId="0" fontId="0" fillId="0" borderId="0" xfId="0"/>
    <xf numFmtId="0" fontId="0" fillId="0" borderId="0" xfId="0" applyProtection="1">
      <protection locked="0"/>
    </xf>
    <xf numFmtId="4" fontId="5" fillId="0" borderId="0" xfId="0" applyNumberFormat="1" applyFont="1" applyProtection="1">
      <protection hidden="1"/>
    </xf>
    <xf numFmtId="3" fontId="14" fillId="0" borderId="1" xfId="0" applyNumberFormat="1" applyFont="1" applyBorder="1" applyAlignment="1" applyProtection="1">
      <alignment horizontal="right"/>
      <protection hidden="1"/>
    </xf>
    <xf numFmtId="3" fontId="14" fillId="0" borderId="2" xfId="0" applyNumberFormat="1" applyFont="1" applyBorder="1" applyAlignment="1" applyProtection="1">
      <alignment horizontal="right"/>
      <protection hidden="1"/>
    </xf>
    <xf numFmtId="3" fontId="5" fillId="0" borderId="1" xfId="0" applyNumberFormat="1" applyFont="1" applyBorder="1" applyAlignment="1" applyProtection="1">
      <alignment horizontal="right"/>
      <protection hidden="1"/>
    </xf>
    <xf numFmtId="3" fontId="5" fillId="0" borderId="2" xfId="0" applyNumberFormat="1" applyFont="1" applyBorder="1" applyAlignment="1" applyProtection="1">
      <alignment horizontal="right"/>
      <protection hidden="1"/>
    </xf>
    <xf numFmtId="4" fontId="5" fillId="0" borderId="1" xfId="0" applyNumberFormat="1" applyFont="1" applyBorder="1" applyAlignment="1" applyProtection="1">
      <alignment horizontal="right"/>
      <protection hidden="1"/>
    </xf>
    <xf numFmtId="4" fontId="5" fillId="0" borderId="3" xfId="0" applyNumberFormat="1" applyFont="1" applyBorder="1" applyAlignment="1" applyProtection="1">
      <alignment horizontal="right"/>
      <protection hidden="1"/>
    </xf>
    <xf numFmtId="4" fontId="14" fillId="0" borderId="2" xfId="0" applyNumberFormat="1" applyFont="1" applyBorder="1" applyAlignment="1" applyProtection="1">
      <alignment horizontal="right"/>
      <protection hidden="1"/>
    </xf>
    <xf numFmtId="4" fontId="14" fillId="0" borderId="0" xfId="0" applyNumberFormat="1" applyFont="1" applyProtection="1">
      <protection hidden="1"/>
    </xf>
    <xf numFmtId="3" fontId="5" fillId="0" borderId="4" xfId="0" applyNumberFormat="1" applyFont="1" applyBorder="1" applyAlignment="1" applyProtection="1">
      <alignment horizontal="right"/>
      <protection hidden="1"/>
    </xf>
    <xf numFmtId="3" fontId="5" fillId="0" borderId="5" xfId="0" applyNumberFormat="1" applyFont="1" applyBorder="1" applyAlignment="1" applyProtection="1">
      <alignment horizontal="right"/>
      <protection hidden="1"/>
    </xf>
    <xf numFmtId="4" fontId="5" fillId="0" borderId="4" xfId="0" applyNumberFormat="1" applyFont="1" applyBorder="1" applyAlignment="1" applyProtection="1">
      <alignment horizontal="right"/>
      <protection hidden="1"/>
    </xf>
    <xf numFmtId="4" fontId="5" fillId="0" borderId="0" xfId="0" applyNumberFormat="1" applyFont="1" applyAlignment="1" applyProtection="1">
      <alignment horizontal="right"/>
      <protection hidden="1"/>
    </xf>
    <xf numFmtId="4" fontId="14" fillId="0" borderId="5" xfId="0" applyNumberFormat="1" applyFont="1" applyBorder="1" applyAlignment="1" applyProtection="1">
      <alignment horizontal="right"/>
      <protection hidden="1"/>
    </xf>
    <xf numFmtId="4" fontId="14" fillId="0" borderId="5" xfId="0" applyNumberFormat="1" applyFont="1" applyBorder="1" applyProtection="1">
      <protection hidden="1"/>
    </xf>
    <xf numFmtId="3" fontId="5" fillId="0" borderId="4" xfId="0" applyNumberFormat="1" applyFont="1" applyBorder="1" applyProtection="1">
      <protection hidden="1"/>
    </xf>
    <xf numFmtId="3" fontId="5" fillId="0" borderId="5" xfId="0" applyNumberFormat="1" applyFont="1" applyBorder="1" applyProtection="1">
      <protection hidden="1"/>
    </xf>
    <xf numFmtId="4" fontId="5" fillId="0" borderId="4" xfId="0" applyNumberFormat="1" applyFont="1" applyBorder="1" applyProtection="1">
      <protection hidden="1"/>
    </xf>
    <xf numFmtId="4" fontId="5" fillId="0" borderId="6" xfId="0" applyNumberFormat="1" applyFont="1" applyBorder="1" applyProtection="1">
      <protection hidden="1"/>
    </xf>
    <xf numFmtId="3" fontId="5" fillId="0" borderId="7" xfId="0" applyNumberFormat="1" applyFont="1" applyBorder="1" applyProtection="1">
      <protection hidden="1"/>
    </xf>
    <xf numFmtId="3" fontId="5" fillId="0" borderId="8" xfId="0" applyNumberFormat="1" applyFont="1" applyBorder="1" applyProtection="1">
      <protection hidden="1"/>
    </xf>
    <xf numFmtId="4" fontId="5" fillId="0" borderId="7" xfId="0" applyNumberFormat="1" applyFont="1" applyBorder="1" applyProtection="1">
      <protection hidden="1"/>
    </xf>
    <xf numFmtId="4" fontId="14" fillId="0" borderId="8" xfId="0" applyNumberFormat="1" applyFont="1" applyBorder="1" applyProtection="1">
      <protection hidden="1"/>
    </xf>
    <xf numFmtId="4" fontId="13" fillId="0" borderId="0" xfId="0" applyNumberFormat="1" applyFont="1" applyProtection="1">
      <protection hidden="1"/>
    </xf>
    <xf numFmtId="3" fontId="13" fillId="0" borderId="4" xfId="0" applyNumberFormat="1" applyFont="1" applyBorder="1" applyProtection="1">
      <protection hidden="1"/>
    </xf>
    <xf numFmtId="3" fontId="13" fillId="0" borderId="5" xfId="0" applyNumberFormat="1" applyFont="1" applyBorder="1" applyProtection="1">
      <protection hidden="1"/>
    </xf>
    <xf numFmtId="4" fontId="13" fillId="0" borderId="4" xfId="0" applyNumberFormat="1" applyFont="1" applyBorder="1" applyProtection="1">
      <protection hidden="1"/>
    </xf>
    <xf numFmtId="4" fontId="22" fillId="0" borderId="5" xfId="0" applyNumberFormat="1" applyFont="1" applyBorder="1" applyProtection="1">
      <protection hidden="1"/>
    </xf>
    <xf numFmtId="4" fontId="5" fillId="0" borderId="1" xfId="0" applyNumberFormat="1" applyFont="1" applyBorder="1" applyProtection="1">
      <protection hidden="1"/>
    </xf>
    <xf numFmtId="3" fontId="5" fillId="0" borderId="1" xfId="0" applyNumberFormat="1" applyFont="1" applyBorder="1" applyProtection="1">
      <protection hidden="1"/>
    </xf>
    <xf numFmtId="3" fontId="5" fillId="0" borderId="2" xfId="0" applyNumberFormat="1" applyFont="1" applyBorder="1" applyProtection="1">
      <protection hidden="1"/>
    </xf>
    <xf numFmtId="4" fontId="5" fillId="0" borderId="3" xfId="0" applyNumberFormat="1" applyFont="1" applyBorder="1" applyProtection="1">
      <protection hidden="1"/>
    </xf>
    <xf numFmtId="4" fontId="14" fillId="0" borderId="2" xfId="0" applyNumberFormat="1" applyFont="1" applyBorder="1" applyProtection="1">
      <protection hidden="1"/>
    </xf>
    <xf numFmtId="3" fontId="5" fillId="0" borderId="0" xfId="0" applyNumberFormat="1" applyFont="1" applyProtection="1">
      <protection hidden="1"/>
    </xf>
    <xf numFmtId="0" fontId="5" fillId="0" borderId="0" xfId="0" applyFont="1" applyProtection="1">
      <protection hidden="1"/>
    </xf>
    <xf numFmtId="0" fontId="5" fillId="0" borderId="6" xfId="0" applyFont="1" applyBorder="1" applyProtection="1">
      <protection hidden="1"/>
    </xf>
    <xf numFmtId="4" fontId="5" fillId="0" borderId="6" xfId="0" applyNumberFormat="1" applyFont="1" applyBorder="1" applyAlignment="1" applyProtection="1">
      <alignment horizontal="right"/>
      <protection hidden="1"/>
    </xf>
    <xf numFmtId="4" fontId="14" fillId="0" borderId="0" xfId="0" applyNumberFormat="1" applyFont="1" applyAlignment="1" applyProtection="1">
      <alignment horizontal="right"/>
      <protection hidden="1"/>
    </xf>
    <xf numFmtId="3" fontId="3" fillId="0" borderId="9" xfId="0" applyNumberFormat="1" applyFont="1" applyBorder="1" applyAlignment="1" applyProtection="1">
      <alignment horizontal="left" vertical="top" wrapText="1" indent="3"/>
      <protection hidden="1"/>
    </xf>
    <xf numFmtId="0" fontId="3" fillId="0" borderId="0" xfId="0" applyFont="1" applyAlignment="1" applyProtection="1">
      <alignment horizontal="left" vertical="top" wrapText="1" indent="3"/>
      <protection hidden="1"/>
    </xf>
    <xf numFmtId="0" fontId="0" fillId="0" borderId="0" xfId="0" applyProtection="1">
      <protection hidden="1"/>
    </xf>
    <xf numFmtId="0" fontId="5" fillId="0" borderId="10" xfId="0" applyFont="1" applyBorder="1" applyAlignment="1" applyProtection="1">
      <alignment horizontal="center" vertical="top" wrapText="1"/>
      <protection hidden="1"/>
    </xf>
    <xf numFmtId="0" fontId="16" fillId="0" borderId="3" xfId="0" applyFont="1" applyBorder="1" applyProtection="1">
      <protection hidden="1"/>
    </xf>
    <xf numFmtId="0" fontId="0" fillId="0" borderId="3" xfId="0" applyBorder="1" applyProtection="1">
      <protection hidden="1"/>
    </xf>
    <xf numFmtId="0" fontId="0" fillId="0" borderId="11" xfId="0" applyBorder="1" applyProtection="1">
      <protection hidden="1"/>
    </xf>
    <xf numFmtId="0" fontId="0" fillId="0" borderId="12" xfId="0" applyBorder="1" applyProtection="1">
      <protection hidden="1"/>
    </xf>
    <xf numFmtId="0" fontId="0" fillId="0" borderId="13" xfId="0" applyBorder="1" applyProtection="1">
      <protection hidden="1"/>
    </xf>
    <xf numFmtId="0" fontId="16" fillId="0" borderId="0" xfId="0" applyFont="1" applyProtection="1">
      <protection hidden="1"/>
    </xf>
    <xf numFmtId="0" fontId="7" fillId="0" borderId="13" xfId="0" applyFont="1" applyBorder="1" applyProtection="1">
      <protection hidden="1"/>
    </xf>
    <xf numFmtId="0" fontId="7" fillId="0" borderId="0" xfId="0" applyFont="1" applyAlignment="1" applyProtection="1">
      <alignment vertical="top" wrapText="1"/>
      <protection hidden="1"/>
    </xf>
    <xf numFmtId="0" fontId="7" fillId="0" borderId="13" xfId="0" applyFont="1" applyBorder="1" applyAlignment="1" applyProtection="1">
      <alignment horizontal="left"/>
      <protection hidden="1"/>
    </xf>
    <xf numFmtId="0" fontId="0" fillId="0" borderId="0" xfId="0" applyAlignment="1" applyProtection="1">
      <alignment horizontal="left" indent="3"/>
      <protection hidden="1"/>
    </xf>
    <xf numFmtId="0" fontId="7" fillId="0" borderId="14" xfId="0" applyFont="1" applyBorder="1" applyProtection="1">
      <protection hidden="1"/>
    </xf>
    <xf numFmtId="0" fontId="14" fillId="0" borderId="6" xfId="0" applyFont="1" applyBorder="1" applyProtection="1">
      <protection hidden="1"/>
    </xf>
    <xf numFmtId="167" fontId="7" fillId="0" borderId="0" xfId="0" applyNumberFormat="1" applyFont="1" applyAlignment="1" applyProtection="1">
      <alignment horizontal="right" wrapText="1" indent="1"/>
      <protection hidden="1"/>
    </xf>
    <xf numFmtId="167" fontId="7" fillId="0" borderId="5" xfId="0" applyNumberFormat="1" applyFont="1" applyBorder="1" applyAlignment="1" applyProtection="1">
      <alignment horizontal="right" wrapText="1" indent="1"/>
      <protection hidden="1"/>
    </xf>
    <xf numFmtId="0" fontId="7" fillId="0" borderId="0" xfId="0" applyFont="1" applyAlignment="1" applyProtection="1">
      <alignment horizontal="left" vertical="top" wrapText="1"/>
      <protection hidden="1"/>
    </xf>
    <xf numFmtId="0" fontId="16" fillId="0" borderId="0" xfId="0" applyFont="1" applyAlignment="1" applyProtection="1">
      <alignment horizontal="left"/>
      <protection hidden="1"/>
    </xf>
    <xf numFmtId="0" fontId="3" fillId="0" borderId="6" xfId="0" applyFont="1" applyBorder="1" applyAlignment="1" applyProtection="1">
      <alignment horizontal="left" vertical="top" wrapText="1" indent="3"/>
      <protection hidden="1"/>
    </xf>
    <xf numFmtId="0" fontId="0" fillId="0" borderId="7" xfId="0" applyBorder="1" applyAlignment="1" applyProtection="1">
      <alignment horizontal="left" vertical="top" wrapText="1"/>
      <protection hidden="1"/>
    </xf>
    <xf numFmtId="0" fontId="0" fillId="0" borderId="8" xfId="0" applyBorder="1" applyAlignment="1" applyProtection="1">
      <alignment horizontal="center" vertical="top" wrapText="1"/>
      <protection hidden="1"/>
    </xf>
    <xf numFmtId="0" fontId="0" fillId="0" borderId="0" xfId="0" applyAlignment="1" applyProtection="1">
      <alignment horizontal="left"/>
      <protection hidden="1"/>
    </xf>
    <xf numFmtId="0" fontId="8" fillId="0" borderId="0" xfId="0" applyFont="1" applyAlignment="1" applyProtection="1">
      <alignment horizontal="left"/>
      <protection hidden="1"/>
    </xf>
    <xf numFmtId="0" fontId="8" fillId="0" borderId="0" xfId="0" applyFont="1" applyAlignment="1" applyProtection="1">
      <alignment horizontal="left" vertical="top" wrapText="1"/>
      <protection hidden="1"/>
    </xf>
    <xf numFmtId="0" fontId="5" fillId="0" borderId="0" xfId="0" applyFont="1" applyAlignment="1" applyProtection="1">
      <alignment horizontal="left"/>
      <protection hidden="1"/>
    </xf>
    <xf numFmtId="0" fontId="5" fillId="0" borderId="0" xfId="0" applyFont="1" applyAlignment="1" applyProtection="1">
      <alignment horizontal="left" indent="1"/>
      <protection hidden="1"/>
    </xf>
    <xf numFmtId="0" fontId="4" fillId="0" borderId="0" xfId="0" applyFont="1" applyAlignment="1" applyProtection="1">
      <alignment horizontal="left" vertical="top" wrapText="1"/>
      <protection hidden="1"/>
    </xf>
    <xf numFmtId="0" fontId="7" fillId="0" borderId="0" xfId="0" applyFont="1" applyAlignment="1" applyProtection="1">
      <alignment horizontal="right" vertical="center" wrapText="1"/>
      <protection hidden="1"/>
    </xf>
    <xf numFmtId="0" fontId="0" fillId="0" borderId="0" xfId="0" applyAlignment="1" applyProtection="1">
      <alignment vertical="center"/>
      <protection hidden="1"/>
    </xf>
    <xf numFmtId="0" fontId="4" fillId="0" borderId="15"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0" fontId="7" fillId="0" borderId="0" xfId="0" applyFont="1" applyAlignment="1" applyProtection="1">
      <alignment horizontal="left" wrapText="1"/>
      <protection hidden="1"/>
    </xf>
    <xf numFmtId="0" fontId="7" fillId="0" borderId="15" xfId="0" applyFont="1" applyBorder="1" applyAlignment="1" applyProtection="1">
      <alignment horizontal="center" vertical="top" wrapText="1"/>
      <protection hidden="1"/>
    </xf>
    <xf numFmtId="166" fontId="7" fillId="0" borderId="16" xfId="0" applyNumberFormat="1" applyFont="1" applyBorder="1" applyAlignment="1" applyProtection="1">
      <alignment horizontal="right" indent="1"/>
      <protection hidden="1"/>
    </xf>
    <xf numFmtId="0" fontId="7" fillId="0" borderId="0" xfId="0" applyFont="1" applyAlignment="1" applyProtection="1">
      <alignment wrapText="1"/>
      <protection hidden="1"/>
    </xf>
    <xf numFmtId="0" fontId="7" fillId="0" borderId="13" xfId="0" applyFont="1" applyBorder="1" applyAlignment="1" applyProtection="1">
      <alignment horizontal="center" vertical="top" wrapText="1"/>
      <protection hidden="1"/>
    </xf>
    <xf numFmtId="0" fontId="7" fillId="0" borderId="15" xfId="0" applyFont="1" applyBorder="1" applyAlignment="1" applyProtection="1">
      <alignment horizontal="center" vertical="center" wrapText="1"/>
      <protection hidden="1"/>
    </xf>
    <xf numFmtId="167" fontId="7" fillId="0" borderId="9" xfId="0" applyNumberFormat="1" applyFont="1" applyBorder="1" applyAlignment="1" applyProtection="1">
      <alignment horizontal="right" indent="1"/>
      <protection hidden="1"/>
    </xf>
    <xf numFmtId="167" fontId="7" fillId="0" borderId="1" xfId="0" applyNumberFormat="1" applyFont="1" applyBorder="1" applyAlignment="1" applyProtection="1">
      <alignment horizontal="right" wrapText="1" indent="1"/>
      <protection hidden="1"/>
    </xf>
    <xf numFmtId="0" fontId="9" fillId="0" borderId="15" xfId="0" applyFont="1" applyBorder="1" applyAlignment="1" applyProtection="1">
      <alignment horizontal="center" vertical="top" wrapText="1"/>
      <protection hidden="1"/>
    </xf>
    <xf numFmtId="166" fontId="9" fillId="0" borderId="0" xfId="0" applyNumberFormat="1" applyFont="1" applyAlignment="1" applyProtection="1">
      <alignment horizontal="right" wrapText="1" indent="1"/>
      <protection hidden="1"/>
    </xf>
    <xf numFmtId="0" fontId="7" fillId="0" borderId="0" xfId="0" applyFont="1" applyAlignment="1" applyProtection="1">
      <alignment horizontal="left"/>
      <protection hidden="1"/>
    </xf>
    <xf numFmtId="0" fontId="7" fillId="0" borderId="14" xfId="0" applyFont="1" applyBorder="1" applyAlignment="1" applyProtection="1">
      <alignment horizontal="center" wrapText="1"/>
      <protection hidden="1"/>
    </xf>
    <xf numFmtId="167" fontId="9" fillId="0" borderId="17" xfId="0" applyNumberFormat="1" applyFont="1" applyBorder="1" applyAlignment="1" applyProtection="1">
      <alignment horizontal="right" wrapText="1" indent="1"/>
      <protection hidden="1"/>
    </xf>
    <xf numFmtId="0" fontId="4" fillId="0" borderId="0" xfId="0" applyFont="1" applyAlignment="1" applyProtection="1">
      <alignment horizontal="left"/>
      <protection hidden="1"/>
    </xf>
    <xf numFmtId="0" fontId="9" fillId="0" borderId="0" xfId="0" applyFont="1" applyAlignment="1" applyProtection="1">
      <alignment horizontal="left"/>
      <protection hidden="1"/>
    </xf>
    <xf numFmtId="0" fontId="7" fillId="0" borderId="0" xfId="0" applyFont="1" applyAlignment="1" applyProtection="1">
      <alignment horizontal="left" indent="1"/>
      <protection hidden="1"/>
    </xf>
    <xf numFmtId="0" fontId="8" fillId="0" borderId="0" xfId="0" applyFont="1" applyAlignment="1" applyProtection="1">
      <alignment horizontal="left" indent="1"/>
      <protection hidden="1"/>
    </xf>
    <xf numFmtId="0" fontId="19" fillId="0" borderId="9" xfId="0" applyFont="1" applyBorder="1" applyAlignment="1" applyProtection="1">
      <alignment horizontal="center" wrapText="1"/>
      <protection hidden="1"/>
    </xf>
    <xf numFmtId="0" fontId="13" fillId="0" borderId="0" xfId="0" applyFont="1" applyAlignment="1" applyProtection="1">
      <alignment horizontal="left" vertical="top" wrapText="1"/>
      <protection hidden="1"/>
    </xf>
    <xf numFmtId="0" fontId="9" fillId="0" borderId="0" xfId="0" applyFont="1" applyAlignment="1" applyProtection="1">
      <alignment horizontal="left" vertical="top" wrapText="1" indent="1"/>
      <protection hidden="1"/>
    </xf>
    <xf numFmtId="0" fontId="5" fillId="0" borderId="18" xfId="0" applyFont="1" applyBorder="1" applyAlignment="1" applyProtection="1">
      <alignment horizontal="center" vertical="center" wrapText="1"/>
      <protection hidden="1"/>
    </xf>
    <xf numFmtId="0" fontId="8" fillId="0" borderId="19" xfId="0" applyFont="1" applyBorder="1" applyAlignment="1" applyProtection="1">
      <alignment horizontal="center" vertical="center" wrapText="1"/>
      <protection hidden="1"/>
    </xf>
    <xf numFmtId="0" fontId="7" fillId="0" borderId="0" xfId="0" applyFont="1" applyAlignment="1" applyProtection="1">
      <alignment vertical="center" wrapText="1"/>
      <protection hidden="1"/>
    </xf>
    <xf numFmtId="167" fontId="7" fillId="0" borderId="4" xfId="0" applyNumberFormat="1" applyFont="1" applyBorder="1" applyAlignment="1" applyProtection="1">
      <alignment horizontal="right" wrapText="1" indent="1"/>
      <protection hidden="1"/>
    </xf>
    <xf numFmtId="167" fontId="7" fillId="0" borderId="20" xfId="0" applyNumberFormat="1" applyFont="1" applyBorder="1" applyAlignment="1" applyProtection="1">
      <alignment horizontal="right" wrapText="1" indent="1"/>
      <protection hidden="1"/>
    </xf>
    <xf numFmtId="0" fontId="9" fillId="0" borderId="15" xfId="0" applyFont="1" applyBorder="1" applyAlignment="1" applyProtection="1">
      <alignment horizontal="center" wrapText="1"/>
      <protection hidden="1"/>
    </xf>
    <xf numFmtId="167" fontId="7" fillId="0" borderId="16" xfId="0" applyNumberFormat="1" applyFont="1" applyBorder="1" applyAlignment="1" applyProtection="1">
      <alignment horizontal="right" wrapText="1"/>
      <protection hidden="1"/>
    </xf>
    <xf numFmtId="167" fontId="7" fillId="0" borderId="16" xfId="0" applyNumberFormat="1" applyFont="1" applyBorder="1" applyAlignment="1" applyProtection="1">
      <alignment horizontal="right" wrapText="1" indent="1"/>
      <protection hidden="1"/>
    </xf>
    <xf numFmtId="167" fontId="7" fillId="0" borderId="9" xfId="0" applyNumberFormat="1" applyFont="1" applyBorder="1" applyAlignment="1" applyProtection="1">
      <alignment horizontal="right" wrapText="1" indent="1"/>
      <protection hidden="1"/>
    </xf>
    <xf numFmtId="0" fontId="4" fillId="0" borderId="15" xfId="0" applyFont="1" applyBorder="1" applyAlignment="1" applyProtection="1">
      <alignment horizontal="center" vertical="center" wrapText="1"/>
      <protection hidden="1"/>
    </xf>
    <xf numFmtId="167" fontId="7" fillId="0" borderId="16" xfId="0" applyNumberFormat="1" applyFont="1" applyBorder="1" applyAlignment="1" applyProtection="1">
      <alignment horizontal="right" vertical="center" wrapText="1"/>
      <protection hidden="1"/>
    </xf>
    <xf numFmtId="0" fontId="9" fillId="0" borderId="0" xfId="0" applyFont="1" applyAlignment="1" applyProtection="1">
      <alignment horizontal="left" vertical="top" wrapText="1"/>
      <protection hidden="1"/>
    </xf>
    <xf numFmtId="0" fontId="8" fillId="0" borderId="21" xfId="0" applyFont="1" applyBorder="1" applyAlignment="1" applyProtection="1">
      <alignment horizontal="center" vertical="top" wrapText="1"/>
      <protection hidden="1"/>
    </xf>
    <xf numFmtId="0" fontId="7" fillId="0" borderId="0" xfId="0" applyFont="1" applyAlignment="1" applyProtection="1">
      <alignment horizontal="right" vertical="top" wrapText="1"/>
      <protection hidden="1"/>
    </xf>
    <xf numFmtId="0" fontId="7" fillId="0" borderId="0" xfId="0" applyFont="1" applyAlignment="1" applyProtection="1">
      <alignment horizontal="right" wrapText="1"/>
      <protection hidden="1"/>
    </xf>
    <xf numFmtId="0" fontId="9" fillId="0" borderId="13" xfId="0" applyFont="1" applyBorder="1" applyAlignment="1" applyProtection="1">
      <alignment horizontal="center" vertical="top" wrapText="1"/>
      <protection hidden="1"/>
    </xf>
    <xf numFmtId="0" fontId="4" fillId="0" borderId="13" xfId="0" applyFont="1" applyBorder="1" applyAlignment="1" applyProtection="1">
      <alignment horizontal="center" vertical="top" wrapText="1"/>
      <protection hidden="1"/>
    </xf>
    <xf numFmtId="0" fontId="7" fillId="0" borderId="13" xfId="0" applyFont="1" applyBorder="1" applyAlignment="1" applyProtection="1">
      <alignment horizontal="center" vertical="center" wrapText="1"/>
      <protection hidden="1"/>
    </xf>
    <xf numFmtId="0" fontId="5" fillId="0" borderId="0" xfId="0" applyFont="1" applyAlignment="1" applyProtection="1">
      <alignment vertical="top" wrapText="1"/>
      <protection hidden="1"/>
    </xf>
    <xf numFmtId="0" fontId="1" fillId="0" borderId="0" xfId="0" applyFont="1" applyAlignment="1" applyProtection="1">
      <alignment horizontal="justify" wrapText="1"/>
      <protection hidden="1"/>
    </xf>
    <xf numFmtId="0" fontId="7" fillId="0" borderId="14" xfId="0" applyFont="1" applyBorder="1" applyAlignment="1" applyProtection="1">
      <alignment horizontal="center" vertical="top" wrapText="1"/>
      <protection hidden="1"/>
    </xf>
    <xf numFmtId="3" fontId="0" fillId="0" borderId="9" xfId="0" applyNumberFormat="1" applyBorder="1" applyAlignment="1" applyProtection="1">
      <alignment horizontal="left" vertical="top" wrapText="1" indent="3"/>
      <protection hidden="1"/>
    </xf>
    <xf numFmtId="0" fontId="3" fillId="0" borderId="6" xfId="0" applyFont="1" applyBorder="1" applyAlignment="1" applyProtection="1">
      <alignment vertical="top" wrapText="1"/>
      <protection hidden="1"/>
    </xf>
    <xf numFmtId="0" fontId="0" fillId="0" borderId="8" xfId="0" applyBorder="1" applyAlignment="1" applyProtection="1">
      <alignment vertical="top" wrapText="1"/>
      <protection hidden="1"/>
    </xf>
    <xf numFmtId="0" fontId="8" fillId="0" borderId="0" xfId="0" applyFont="1" applyAlignment="1" applyProtection="1">
      <alignment vertical="center" wrapText="1"/>
      <protection hidden="1"/>
    </xf>
    <xf numFmtId="0" fontId="8" fillId="0" borderId="0" xfId="0" applyFont="1" applyAlignment="1" applyProtection="1">
      <alignment horizontal="left" vertical="center" wrapText="1"/>
      <protection hidden="1"/>
    </xf>
    <xf numFmtId="0" fontId="8" fillId="0" borderId="13" xfId="0" applyFont="1" applyBorder="1" applyAlignment="1" applyProtection="1">
      <alignment horizontal="center" vertical="top" wrapText="1"/>
      <protection hidden="1"/>
    </xf>
    <xf numFmtId="167" fontId="7" fillId="0" borderId="22" xfId="0" applyNumberFormat="1" applyFont="1" applyBorder="1" applyAlignment="1" applyProtection="1">
      <alignment horizontal="right" wrapText="1" indent="1"/>
      <protection hidden="1"/>
    </xf>
    <xf numFmtId="0" fontId="7" fillId="0" borderId="13" xfId="0" applyFont="1" applyBorder="1" applyAlignment="1" applyProtection="1">
      <alignment horizontal="center" wrapText="1"/>
      <protection hidden="1"/>
    </xf>
    <xf numFmtId="167" fontId="7" fillId="0" borderId="23" xfId="0" applyNumberFormat="1" applyFont="1" applyBorder="1" applyAlignment="1" applyProtection="1">
      <alignment horizontal="right" wrapText="1" indent="1"/>
      <protection hidden="1"/>
    </xf>
    <xf numFmtId="0" fontId="4" fillId="0" borderId="13" xfId="0" applyFont="1" applyBorder="1" applyAlignment="1" applyProtection="1">
      <alignment horizontal="center" wrapText="1"/>
      <protection hidden="1"/>
    </xf>
    <xf numFmtId="167" fontId="8" fillId="0" borderId="22" xfId="0" applyNumberFormat="1" applyFont="1" applyBorder="1" applyAlignment="1" applyProtection="1">
      <alignment horizontal="right" wrapText="1" indent="1"/>
      <protection hidden="1"/>
    </xf>
    <xf numFmtId="0" fontId="8" fillId="0" borderId="0" xfId="0" applyFont="1" applyAlignment="1" applyProtection="1">
      <alignment wrapText="1"/>
      <protection hidden="1"/>
    </xf>
    <xf numFmtId="0" fontId="8" fillId="0" borderId="0" xfId="0" applyFont="1" applyAlignment="1" applyProtection="1">
      <alignment horizontal="left" wrapText="1"/>
      <protection hidden="1"/>
    </xf>
    <xf numFmtId="0" fontId="8" fillId="0" borderId="0" xfId="0" applyFont="1" applyAlignment="1" applyProtection="1">
      <alignment vertical="top" wrapText="1"/>
      <protection hidden="1"/>
    </xf>
    <xf numFmtId="0" fontId="7" fillId="0" borderId="0" xfId="0" applyFont="1" applyAlignment="1" applyProtection="1">
      <alignment horizontal="center" vertical="top" wrapText="1"/>
      <protection hidden="1"/>
    </xf>
    <xf numFmtId="0" fontId="4" fillId="0" borderId="13" xfId="0" applyFont="1" applyBorder="1" applyAlignment="1" applyProtection="1">
      <alignment horizontal="left" vertical="top" wrapText="1"/>
      <protection hidden="1"/>
    </xf>
    <xf numFmtId="0" fontId="12" fillId="0" borderId="1" xfId="0" applyFont="1" applyBorder="1" applyAlignment="1" applyProtection="1">
      <alignment horizontal="center" vertical="top" wrapText="1"/>
      <protection hidden="1"/>
    </xf>
    <xf numFmtId="0" fontId="7" fillId="0" borderId="13" xfId="0" applyFont="1" applyBorder="1" applyAlignment="1" applyProtection="1">
      <alignment horizontal="left" vertical="top" wrapText="1"/>
      <protection hidden="1"/>
    </xf>
    <xf numFmtId="0" fontId="15"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center" vertical="center" wrapText="1"/>
      <protection hidden="1"/>
    </xf>
    <xf numFmtId="0" fontId="7" fillId="0" borderId="24" xfId="0" applyFont="1" applyBorder="1" applyAlignment="1" applyProtection="1">
      <alignment horizontal="left" vertical="top" wrapText="1" indent="1"/>
      <protection locked="0"/>
    </xf>
    <xf numFmtId="0" fontId="0" fillId="0" borderId="9" xfId="0" applyBorder="1" applyProtection="1">
      <protection hidden="1"/>
    </xf>
    <xf numFmtId="3" fontId="0" fillId="0" borderId="9" xfId="0" applyNumberFormat="1" applyBorder="1" applyAlignment="1" applyProtection="1">
      <alignment horizontal="left" indent="3"/>
      <protection hidden="1"/>
    </xf>
    <xf numFmtId="0" fontId="0" fillId="0" borderId="18" xfId="0" applyBorder="1" applyProtection="1">
      <protection hidden="1"/>
    </xf>
    <xf numFmtId="0" fontId="5" fillId="0" borderId="0" xfId="0" applyFont="1" applyAlignment="1" applyProtection="1">
      <alignment horizontal="center" vertical="top" wrapText="1"/>
      <protection hidden="1"/>
    </xf>
    <xf numFmtId="0" fontId="7" fillId="0" borderId="0" xfId="0" applyFont="1" applyAlignment="1" applyProtection="1">
      <alignment horizontal="justify"/>
      <protection hidden="1"/>
    </xf>
    <xf numFmtId="0" fontId="0" fillId="0" borderId="7" xfId="0" applyBorder="1" applyProtection="1">
      <protection hidden="1"/>
    </xf>
    <xf numFmtId="0" fontId="0" fillId="0" borderId="6" xfId="0" applyBorder="1" applyProtection="1">
      <protection hidden="1"/>
    </xf>
    <xf numFmtId="0" fontId="0" fillId="0" borderId="8" xfId="0" applyBorder="1" applyProtection="1">
      <protection hidden="1"/>
    </xf>
    <xf numFmtId="0" fontId="4" fillId="0" borderId="0" xfId="0" applyFont="1" applyAlignment="1" applyProtection="1">
      <alignment horizontal="justify" vertical="top" wrapText="1"/>
      <protection hidden="1"/>
    </xf>
    <xf numFmtId="0" fontId="5" fillId="0" borderId="17" xfId="0" applyFont="1" applyBorder="1" applyAlignment="1" applyProtection="1">
      <alignment horizontal="center" vertical="top" wrapText="1"/>
      <protection hidden="1"/>
    </xf>
    <xf numFmtId="0" fontId="7" fillId="0" borderId="13" xfId="0" applyFont="1" applyBorder="1" applyAlignment="1" applyProtection="1">
      <alignment horizontal="justify" wrapText="1"/>
      <protection hidden="1"/>
    </xf>
    <xf numFmtId="0" fontId="7" fillId="0" borderId="13" xfId="0" applyFont="1" applyBorder="1" applyAlignment="1" applyProtection="1">
      <alignment horizontal="justify" vertical="top" wrapText="1"/>
      <protection hidden="1"/>
    </xf>
    <xf numFmtId="0" fontId="7" fillId="0" borderId="0" xfId="0" applyFont="1" applyAlignment="1" applyProtection="1">
      <alignment horizontal="left" vertical="top" wrapText="1" indent="3"/>
      <protection hidden="1"/>
    </xf>
    <xf numFmtId="0" fontId="7" fillId="0" borderId="13" xfId="0" applyFont="1" applyBorder="1" applyAlignment="1" applyProtection="1">
      <alignment horizontal="left" wrapText="1"/>
      <protection hidden="1"/>
    </xf>
    <xf numFmtId="0" fontId="7" fillId="0" borderId="0" xfId="0" applyFont="1" applyAlignment="1" applyProtection="1">
      <alignment horizontal="left" vertical="top" wrapText="1" indent="2"/>
      <protection hidden="1"/>
    </xf>
    <xf numFmtId="0" fontId="7" fillId="0" borderId="14" xfId="0" applyFont="1" applyBorder="1" applyAlignment="1" applyProtection="1">
      <alignment horizontal="justify" vertical="top" wrapText="1"/>
      <protection hidden="1"/>
    </xf>
    <xf numFmtId="167" fontId="7" fillId="0" borderId="25" xfId="0" applyNumberFormat="1" applyFont="1" applyBorder="1" applyAlignment="1" applyProtection="1">
      <alignment horizontal="right" wrapText="1" indent="1"/>
      <protection hidden="1"/>
    </xf>
    <xf numFmtId="0" fontId="8"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0" fontId="0" fillId="0" borderId="0" xfId="0" applyAlignment="1" applyProtection="1">
      <alignment horizontal="left" indent="2"/>
      <protection hidden="1"/>
    </xf>
    <xf numFmtId="0" fontId="4" fillId="0" borderId="0" xfId="0" applyFont="1" applyAlignment="1" applyProtection="1">
      <alignment vertical="top" wrapText="1"/>
      <protection hidden="1"/>
    </xf>
    <xf numFmtId="0" fontId="16" fillId="0" borderId="26" xfId="0" applyFont="1" applyBorder="1" applyAlignment="1" applyProtection="1">
      <alignment horizontal="center" vertical="center"/>
      <protection hidden="1"/>
    </xf>
    <xf numFmtId="0" fontId="16" fillId="0" borderId="27" xfId="0" applyFont="1" applyBorder="1" applyAlignment="1" applyProtection="1">
      <alignment horizontal="center" vertical="center"/>
      <protection hidden="1"/>
    </xf>
    <xf numFmtId="0" fontId="16" fillId="0" borderId="28" xfId="0" applyFont="1" applyBorder="1" applyAlignment="1" applyProtection="1">
      <alignment horizontal="center" vertical="center"/>
      <protection hidden="1"/>
    </xf>
    <xf numFmtId="0" fontId="16" fillId="0" borderId="0" xfId="0" applyFont="1" applyAlignment="1" applyProtection="1">
      <alignment horizontal="center" vertical="center"/>
      <protection hidden="1"/>
    </xf>
    <xf numFmtId="0" fontId="16" fillId="0" borderId="15" xfId="0" applyFont="1" applyBorder="1" applyAlignment="1" applyProtection="1">
      <alignment horizontal="center" vertical="center"/>
      <protection hidden="1"/>
    </xf>
    <xf numFmtId="0" fontId="16" fillId="0" borderId="16" xfId="0" applyFont="1" applyBorder="1" applyAlignment="1" applyProtection="1">
      <alignment horizontal="center" vertical="center"/>
      <protection hidden="1"/>
    </xf>
    <xf numFmtId="0" fontId="16" fillId="0" borderId="22" xfId="0" applyFont="1" applyBorder="1" applyAlignment="1" applyProtection="1">
      <alignment horizontal="center" vertical="center"/>
      <protection hidden="1"/>
    </xf>
    <xf numFmtId="0" fontId="0" fillId="0" borderId="29" xfId="0" applyBorder="1" applyAlignment="1" applyProtection="1">
      <alignment horizontal="center" vertical="center"/>
      <protection hidden="1"/>
    </xf>
    <xf numFmtId="0" fontId="0" fillId="0" borderId="18" xfId="0" applyBorder="1" applyAlignment="1" applyProtection="1">
      <alignment horizontal="center" vertical="center"/>
      <protection hidden="1"/>
    </xf>
    <xf numFmtId="0" fontId="0" fillId="0" borderId="30" xfId="0" applyBorder="1" applyAlignment="1" applyProtection="1">
      <alignment horizontal="center" vertical="center"/>
      <protection hidden="1"/>
    </xf>
    <xf numFmtId="0" fontId="0" fillId="0" borderId="0" xfId="0" applyAlignment="1" applyProtection="1">
      <alignment horizontal="center" vertical="center"/>
      <protection hidden="1"/>
    </xf>
    <xf numFmtId="167" fontId="7" fillId="0" borderId="19" xfId="0" applyNumberFormat="1" applyFont="1" applyBorder="1" applyAlignment="1" applyProtection="1">
      <alignment horizontal="right" indent="1"/>
      <protection hidden="1"/>
    </xf>
    <xf numFmtId="167" fontId="7" fillId="0" borderId="10" xfId="0" applyNumberFormat="1" applyFont="1" applyBorder="1" applyAlignment="1" applyProtection="1">
      <alignment horizontal="right" indent="1"/>
      <protection hidden="1"/>
    </xf>
    <xf numFmtId="167" fontId="7" fillId="0" borderId="31" xfId="0" applyNumberFormat="1" applyFont="1" applyBorder="1" applyAlignment="1" applyProtection="1">
      <alignment horizontal="right" indent="1"/>
      <protection hidden="1"/>
    </xf>
    <xf numFmtId="167" fontId="7" fillId="0" borderId="15" xfId="0" applyNumberFormat="1" applyFont="1" applyBorder="1" applyAlignment="1" applyProtection="1">
      <alignment horizontal="right" indent="1"/>
      <protection hidden="1"/>
    </xf>
    <xf numFmtId="167" fontId="7" fillId="0" borderId="16" xfId="0" applyNumberFormat="1" applyFont="1" applyBorder="1" applyAlignment="1" applyProtection="1">
      <alignment horizontal="right" indent="1"/>
      <protection hidden="1"/>
    </xf>
    <xf numFmtId="167" fontId="7" fillId="0" borderId="22" xfId="0" applyNumberFormat="1" applyFont="1" applyBorder="1" applyAlignment="1" applyProtection="1">
      <alignment horizontal="right" indent="1"/>
      <protection hidden="1"/>
    </xf>
    <xf numFmtId="167" fontId="7" fillId="0" borderId="29" xfId="0" applyNumberFormat="1" applyFont="1" applyBorder="1" applyAlignment="1" applyProtection="1">
      <alignment horizontal="right" indent="1"/>
      <protection hidden="1"/>
    </xf>
    <xf numFmtId="167" fontId="7" fillId="0" borderId="18" xfId="0" applyNumberFormat="1" applyFont="1" applyBorder="1" applyAlignment="1" applyProtection="1">
      <alignment horizontal="right" indent="1"/>
      <protection hidden="1"/>
    </xf>
    <xf numFmtId="167" fontId="7" fillId="0" borderId="30" xfId="0" applyNumberFormat="1" applyFont="1" applyBorder="1" applyAlignment="1" applyProtection="1">
      <alignment horizontal="right" indent="1"/>
      <protection hidden="1"/>
    </xf>
    <xf numFmtId="0" fontId="9" fillId="0" borderId="0" xfId="0" applyFont="1" applyAlignment="1" applyProtection="1">
      <alignment horizontal="left" vertical="top" wrapText="1" indent="3"/>
      <protection hidden="1"/>
    </xf>
    <xf numFmtId="0" fontId="4" fillId="0" borderId="20" xfId="0" applyFont="1" applyBorder="1" applyAlignment="1" applyProtection="1">
      <alignment vertical="top" wrapText="1"/>
      <protection hidden="1"/>
    </xf>
    <xf numFmtId="0" fontId="8" fillId="0" borderId="0" xfId="0" applyFont="1" applyAlignment="1" applyProtection="1">
      <alignment horizontal="left" vertical="top" wrapText="1" indent="3"/>
      <protection hidden="1"/>
    </xf>
    <xf numFmtId="0" fontId="8" fillId="0" borderId="0" xfId="0" applyFont="1" applyAlignment="1" applyProtection="1">
      <alignment horizontal="right" vertical="top" wrapText="1"/>
      <protection hidden="1"/>
    </xf>
    <xf numFmtId="0" fontId="6" fillId="0" borderId="26" xfId="0" applyFont="1" applyBorder="1" applyAlignment="1" applyProtection="1">
      <alignment horizontal="justify" vertical="top" wrapText="1"/>
      <protection hidden="1"/>
    </xf>
    <xf numFmtId="0" fontId="17" fillId="0" borderId="32" xfId="0" applyFont="1" applyBorder="1" applyAlignment="1" applyProtection="1">
      <alignment horizontal="justify" vertical="top" wrapText="1"/>
      <protection hidden="1"/>
    </xf>
    <xf numFmtId="0" fontId="7" fillId="0" borderId="21" xfId="0" applyFont="1" applyBorder="1" applyAlignment="1" applyProtection="1">
      <alignment horizontal="justify" wrapText="1"/>
      <protection hidden="1"/>
    </xf>
    <xf numFmtId="0" fontId="7" fillId="0" borderId="13" xfId="0" applyFont="1" applyBorder="1" applyAlignment="1" applyProtection="1">
      <alignment horizontal="left" vertical="center" wrapText="1"/>
      <protection hidden="1"/>
    </xf>
    <xf numFmtId="0" fontId="7" fillId="0" borderId="14" xfId="0" applyFont="1" applyBorder="1" applyAlignment="1" applyProtection="1">
      <alignment horizontal="left" vertical="center" wrapText="1"/>
      <protection hidden="1"/>
    </xf>
    <xf numFmtId="0" fontId="7" fillId="0" borderId="0" xfId="0" applyFont="1" applyAlignment="1" applyProtection="1">
      <alignment horizontal="left" vertical="center" wrapText="1"/>
      <protection hidden="1"/>
    </xf>
    <xf numFmtId="0" fontId="17" fillId="0" borderId="0" xfId="0" applyFont="1" applyAlignment="1" applyProtection="1">
      <alignment horizontal="justify" vertical="top" wrapText="1"/>
      <protection hidden="1"/>
    </xf>
    <xf numFmtId="0" fontId="17" fillId="0" borderId="33" xfId="0" applyFont="1" applyBorder="1" applyAlignment="1" applyProtection="1">
      <alignment horizontal="justify" vertical="top" wrapText="1"/>
      <protection hidden="1"/>
    </xf>
    <xf numFmtId="0" fontId="7" fillId="0" borderId="21" xfId="0" applyFont="1" applyBorder="1" applyAlignment="1" applyProtection="1">
      <alignment horizontal="left" wrapText="1"/>
      <protection hidden="1"/>
    </xf>
    <xf numFmtId="0" fontId="7" fillId="0" borderId="14" xfId="0" applyFont="1" applyBorder="1" applyAlignment="1" applyProtection="1">
      <alignment horizontal="justify" vertical="center" wrapText="1"/>
      <protection hidden="1"/>
    </xf>
    <xf numFmtId="0" fontId="4" fillId="0" borderId="0" xfId="0" applyFont="1" applyAlignment="1" applyProtection="1">
      <alignment horizontal="center" vertical="top" wrapText="1"/>
      <protection hidden="1"/>
    </xf>
    <xf numFmtId="0" fontId="4" fillId="0" borderId="12" xfId="0" applyFont="1" applyBorder="1" applyAlignment="1" applyProtection="1">
      <alignment horizontal="center" vertical="top" wrapText="1"/>
      <protection hidden="1"/>
    </xf>
    <xf numFmtId="0" fontId="4" fillId="0" borderId="26" xfId="0" applyFont="1" applyBorder="1" applyAlignment="1" applyProtection="1">
      <alignment horizontal="justify" vertical="top" wrapText="1"/>
      <protection hidden="1"/>
    </xf>
    <xf numFmtId="167" fontId="7" fillId="0" borderId="28" xfId="0" applyNumberFormat="1" applyFont="1" applyBorder="1" applyAlignment="1" applyProtection="1">
      <alignment horizontal="right" wrapText="1" indent="1"/>
      <protection hidden="1"/>
    </xf>
    <xf numFmtId="0" fontId="7" fillId="0" borderId="15" xfId="0" applyFont="1" applyBorder="1" applyAlignment="1" applyProtection="1">
      <alignment horizontal="left" vertical="top" wrapText="1"/>
      <protection hidden="1"/>
    </xf>
    <xf numFmtId="0" fontId="4" fillId="0" borderId="15" xfId="0" applyFont="1" applyBorder="1" applyAlignment="1" applyProtection="1">
      <alignment horizontal="left" vertical="top" wrapText="1"/>
      <protection hidden="1"/>
    </xf>
    <xf numFmtId="0" fontId="8" fillId="0" borderId="0" xfId="0" applyFont="1" applyAlignment="1" applyProtection="1">
      <alignment horizontal="right" wrapText="1"/>
      <protection hidden="1"/>
    </xf>
    <xf numFmtId="0" fontId="4" fillId="0" borderId="15" xfId="0" applyFont="1" applyBorder="1" applyAlignment="1" applyProtection="1">
      <alignment horizontal="left" wrapText="1"/>
      <protection hidden="1"/>
    </xf>
    <xf numFmtId="0" fontId="4" fillId="0" borderId="15" xfId="0" applyFont="1" applyBorder="1" applyAlignment="1" applyProtection="1">
      <alignment horizontal="left" wrapText="1" indent="2"/>
      <protection hidden="1"/>
    </xf>
    <xf numFmtId="0" fontId="7" fillId="0" borderId="34" xfId="0" applyFont="1" applyBorder="1" applyAlignment="1" applyProtection="1">
      <alignment horizontal="left" vertical="top" wrapText="1"/>
      <protection hidden="1"/>
    </xf>
    <xf numFmtId="0" fontId="8" fillId="0" borderId="0" xfId="0" applyFont="1" applyAlignment="1" applyProtection="1">
      <alignment horizontal="justify" vertical="top" wrapText="1"/>
      <protection hidden="1"/>
    </xf>
    <xf numFmtId="0" fontId="8" fillId="0" borderId="0" xfId="0" applyFont="1" applyAlignment="1" applyProtection="1">
      <alignment horizontal="left" vertical="top" wrapText="1" indent="2"/>
      <protection hidden="1"/>
    </xf>
    <xf numFmtId="0" fontId="8" fillId="0" borderId="20" xfId="0" applyFont="1" applyBorder="1" applyAlignment="1" applyProtection="1">
      <alignment horizontal="left" vertical="top" wrapText="1" indent="2"/>
      <protection hidden="1"/>
    </xf>
    <xf numFmtId="0" fontId="7" fillId="0" borderId="20" xfId="0" applyFont="1" applyBorder="1" applyAlignment="1" applyProtection="1">
      <alignment horizontal="left" vertical="top" wrapText="1" indent="2"/>
      <protection hidden="1"/>
    </xf>
    <xf numFmtId="0" fontId="7" fillId="0" borderId="14" xfId="0" applyFont="1" applyBorder="1" applyAlignment="1" applyProtection="1">
      <alignment horizontal="left"/>
      <protection hidden="1"/>
    </xf>
    <xf numFmtId="167" fontId="7" fillId="0" borderId="25" xfId="0" applyNumberFormat="1" applyFont="1" applyBorder="1" applyAlignment="1" applyProtection="1">
      <alignment horizontal="right" indent="1"/>
      <protection hidden="1"/>
    </xf>
    <xf numFmtId="0" fontId="5" fillId="0" borderId="16" xfId="0" applyFont="1" applyBorder="1" applyAlignment="1" applyProtection="1">
      <alignment horizontal="center" vertical="top" wrapText="1"/>
      <protection hidden="1"/>
    </xf>
    <xf numFmtId="0" fontId="4" fillId="0" borderId="12" xfId="0" applyFont="1" applyBorder="1" applyAlignment="1" applyProtection="1">
      <alignment horizontal="left" vertical="top" wrapText="1"/>
      <protection hidden="1"/>
    </xf>
    <xf numFmtId="0" fontId="7" fillId="0" borderId="0" xfId="0" applyFont="1" applyAlignment="1" applyProtection="1">
      <alignment horizontal="justify" wrapText="1"/>
      <protection hidden="1"/>
    </xf>
    <xf numFmtId="0" fontId="4" fillId="0" borderId="14" xfId="0" applyFont="1" applyBorder="1" applyAlignment="1" applyProtection="1">
      <alignment horizontal="center" vertical="top" wrapText="1"/>
      <protection hidden="1"/>
    </xf>
    <xf numFmtId="4" fontId="0" fillId="0" borderId="0" xfId="0" applyNumberFormat="1" applyProtection="1">
      <protection hidden="1"/>
    </xf>
    <xf numFmtId="0" fontId="4" fillId="0" borderId="26" xfId="0" applyFont="1" applyBorder="1" applyAlignment="1" applyProtection="1">
      <alignment horizontal="left" vertical="top" wrapText="1"/>
      <protection hidden="1"/>
    </xf>
    <xf numFmtId="0" fontId="10" fillId="0" borderId="0" xfId="0" applyFont="1" applyAlignment="1" applyProtection="1">
      <alignment horizontal="center" vertical="top" wrapText="1"/>
      <protection hidden="1"/>
    </xf>
    <xf numFmtId="0" fontId="7" fillId="0" borderId="15" xfId="0" applyFont="1" applyBorder="1" applyAlignment="1" applyProtection="1">
      <alignment horizontal="left" wrapText="1"/>
      <protection hidden="1"/>
    </xf>
    <xf numFmtId="0" fontId="0" fillId="0" borderId="0" xfId="0" applyAlignment="1" applyProtection="1">
      <alignment horizontal="center" vertical="top" wrapText="1"/>
      <protection hidden="1"/>
    </xf>
    <xf numFmtId="0" fontId="6" fillId="0" borderId="12" xfId="0" applyFont="1" applyBorder="1" applyAlignment="1" applyProtection="1">
      <alignment horizontal="center" vertical="top" wrapText="1"/>
      <protection hidden="1"/>
    </xf>
    <xf numFmtId="17" fontId="7" fillId="0" borderId="13" xfId="0" quotePrefix="1" applyNumberFormat="1" applyFont="1" applyBorder="1" applyAlignment="1" applyProtection="1">
      <alignment horizontal="left" vertical="top" wrapText="1"/>
      <protection hidden="1"/>
    </xf>
    <xf numFmtId="0" fontId="9" fillId="0" borderId="0" xfId="0" applyFont="1" applyAlignment="1" applyProtection="1">
      <alignment horizontal="justify" vertical="top" wrapText="1"/>
      <protection hidden="1"/>
    </xf>
    <xf numFmtId="17" fontId="7" fillId="0" borderId="13" xfId="0" applyNumberFormat="1" applyFont="1" applyBorder="1" applyAlignment="1" applyProtection="1">
      <alignment horizontal="left" vertical="top" wrapText="1"/>
      <protection hidden="1"/>
    </xf>
    <xf numFmtId="0" fontId="7" fillId="0" borderId="0" xfId="0" applyFont="1" applyAlignment="1" applyProtection="1">
      <alignment horizontal="left" vertical="top" wrapText="1" indent="1"/>
      <protection hidden="1"/>
    </xf>
    <xf numFmtId="17" fontId="7" fillId="0" borderId="35" xfId="0" quotePrefix="1" applyNumberFormat="1" applyFont="1" applyBorder="1" applyAlignment="1" applyProtection="1">
      <alignment horizontal="left" vertical="top" wrapText="1"/>
      <protection hidden="1"/>
    </xf>
    <xf numFmtId="0" fontId="7" fillId="0" borderId="0" xfId="0" applyFont="1" applyAlignment="1" applyProtection="1">
      <alignment horizontal="justify" vertical="top" wrapText="1"/>
      <protection hidden="1"/>
    </xf>
    <xf numFmtId="0" fontId="9" fillId="0" borderId="12" xfId="0" applyFont="1" applyBorder="1" applyAlignment="1" applyProtection="1">
      <alignment horizontal="left" vertical="top" wrapText="1"/>
      <protection hidden="1"/>
    </xf>
    <xf numFmtId="0" fontId="9" fillId="0" borderId="13" xfId="0" applyFont="1" applyBorder="1" applyAlignment="1" applyProtection="1">
      <alignment horizontal="left" vertical="top" wrapText="1"/>
      <protection hidden="1"/>
    </xf>
    <xf numFmtId="0" fontId="7" fillId="0" borderId="35" xfId="0" applyFont="1" applyBorder="1" applyAlignment="1" applyProtection="1">
      <alignment horizontal="left" vertical="top" wrapText="1"/>
      <protection hidden="1"/>
    </xf>
    <xf numFmtId="49" fontId="5" fillId="0" borderId="0" xfId="0" applyNumberFormat="1" applyFont="1" applyProtection="1">
      <protection hidden="1"/>
    </xf>
    <xf numFmtId="1" fontId="5" fillId="0" borderId="0" xfId="0" applyNumberFormat="1" applyFont="1" applyAlignment="1" applyProtection="1">
      <alignment horizontal="left"/>
      <protection hidden="1"/>
    </xf>
    <xf numFmtId="0" fontId="0" fillId="0" borderId="0" xfId="0" applyAlignment="1" applyProtection="1">
      <alignment horizontal="center"/>
      <protection hidden="1"/>
    </xf>
    <xf numFmtId="0" fontId="0" fillId="0" borderId="6" xfId="0" applyBorder="1" applyAlignment="1" applyProtection="1">
      <alignment horizontal="center"/>
      <protection hidden="1"/>
    </xf>
    <xf numFmtId="0" fontId="7" fillId="0" borderId="0" xfId="0" applyFont="1" applyProtection="1">
      <protection hidden="1"/>
    </xf>
    <xf numFmtId="0" fontId="7" fillId="0" borderId="0" xfId="0" applyFont="1" applyAlignment="1" applyProtection="1">
      <alignment horizontal="center"/>
      <protection hidden="1"/>
    </xf>
    <xf numFmtId="0" fontId="0" fillId="0" borderId="36" xfId="0" applyBorder="1" applyProtection="1">
      <protection hidden="1"/>
    </xf>
    <xf numFmtId="4" fontId="5" fillId="0" borderId="36" xfId="0" applyNumberFormat="1" applyFont="1" applyBorder="1" applyProtection="1">
      <protection hidden="1"/>
    </xf>
    <xf numFmtId="166" fontId="7" fillId="10" borderId="16" xfId="0" applyNumberFormat="1" applyFont="1" applyFill="1" applyBorder="1" applyAlignment="1" applyProtection="1">
      <alignment horizontal="right" indent="1"/>
      <protection locked="0"/>
    </xf>
    <xf numFmtId="166" fontId="4" fillId="10" borderId="16" xfId="0" applyNumberFormat="1" applyFont="1" applyFill="1" applyBorder="1" applyAlignment="1" applyProtection="1">
      <alignment horizontal="right" wrapText="1" indent="1"/>
      <protection locked="0"/>
    </xf>
    <xf numFmtId="167" fontId="7" fillId="10" borderId="16" xfId="0" applyNumberFormat="1" applyFont="1" applyFill="1" applyBorder="1" applyAlignment="1" applyProtection="1">
      <alignment horizontal="right" wrapText="1" indent="1"/>
      <protection locked="0"/>
    </xf>
    <xf numFmtId="167" fontId="7" fillId="10" borderId="22" xfId="0" applyNumberFormat="1" applyFont="1" applyFill="1" applyBorder="1" applyAlignment="1" applyProtection="1">
      <alignment horizontal="right" wrapText="1" indent="1"/>
      <protection locked="0"/>
    </xf>
    <xf numFmtId="0" fontId="7" fillId="0" borderId="20" xfId="0" applyFont="1" applyBorder="1" applyAlignment="1" applyProtection="1">
      <alignment horizontal="left" wrapText="1"/>
      <protection hidden="1"/>
    </xf>
    <xf numFmtId="167" fontId="7" fillId="10" borderId="25" xfId="0" applyNumberFormat="1" applyFont="1" applyFill="1" applyBorder="1" applyAlignment="1" applyProtection="1">
      <alignment horizontal="right" wrapText="1" indent="1"/>
      <protection locked="0"/>
    </xf>
    <xf numFmtId="0" fontId="0" fillId="10" borderId="37" xfId="0" applyFill="1" applyBorder="1" applyAlignment="1" applyProtection="1">
      <alignment horizontal="left"/>
      <protection locked="0"/>
    </xf>
    <xf numFmtId="3" fontId="0" fillId="0" borderId="0" xfId="0" applyNumberFormat="1" applyAlignment="1" applyProtection="1">
      <alignment horizontal="left" indent="3"/>
      <protection hidden="1"/>
    </xf>
    <xf numFmtId="168" fontId="0" fillId="10" borderId="10" xfId="0" applyNumberFormat="1" applyFill="1" applyBorder="1" applyAlignment="1" applyProtection="1">
      <alignment horizontal="center"/>
      <protection locked="0"/>
    </xf>
    <xf numFmtId="168" fontId="0" fillId="10" borderId="16" xfId="0" applyNumberFormat="1" applyFill="1" applyBorder="1" applyAlignment="1" applyProtection="1">
      <alignment horizontal="center"/>
      <protection locked="0"/>
    </xf>
    <xf numFmtId="168" fontId="0" fillId="10" borderId="18" xfId="0" applyNumberFormat="1" applyFill="1" applyBorder="1" applyAlignment="1" applyProtection="1">
      <alignment horizontal="center"/>
      <protection locked="0"/>
    </xf>
    <xf numFmtId="167" fontId="7" fillId="0" borderId="22" xfId="0" applyNumberFormat="1" applyFont="1" applyBorder="1" applyAlignment="1" applyProtection="1">
      <alignment horizontal="right"/>
      <protection hidden="1"/>
    </xf>
    <xf numFmtId="167" fontId="7" fillId="10" borderId="15" xfId="0" applyNumberFormat="1" applyFont="1" applyFill="1" applyBorder="1" applyAlignment="1" applyProtection="1">
      <alignment horizontal="right"/>
      <protection locked="0"/>
    </xf>
    <xf numFmtId="167" fontId="7" fillId="10" borderId="16" xfId="0" applyNumberFormat="1" applyFont="1" applyFill="1" applyBorder="1" applyAlignment="1" applyProtection="1">
      <alignment horizontal="right"/>
      <protection locked="0"/>
    </xf>
    <xf numFmtId="0" fontId="16" fillId="0" borderId="0" xfId="0" applyFont="1"/>
    <xf numFmtId="0" fontId="16" fillId="0" borderId="38" xfId="0" applyFont="1" applyBorder="1" applyAlignment="1">
      <alignment horizontal="center" vertical="center" wrapText="1"/>
    </xf>
    <xf numFmtId="0" fontId="16" fillId="0" borderId="0" xfId="0" applyFont="1" applyAlignment="1">
      <alignment horizontal="left"/>
    </xf>
    <xf numFmtId="4" fontId="0" fillId="0" borderId="0" xfId="0" applyNumberFormat="1" applyAlignment="1">
      <alignment horizontal="right"/>
    </xf>
    <xf numFmtId="0" fontId="0" fillId="0" borderId="5" xfId="0" applyBorder="1"/>
    <xf numFmtId="0" fontId="16" fillId="10" borderId="0" xfId="0" applyFont="1" applyFill="1" applyAlignment="1" applyProtection="1">
      <alignment horizontal="center"/>
      <protection locked="0"/>
    </xf>
    <xf numFmtId="0" fontId="16" fillId="10" borderId="36" xfId="0" applyFont="1" applyFill="1" applyBorder="1" applyAlignment="1" applyProtection="1">
      <alignment horizontal="center"/>
      <protection locked="0"/>
    </xf>
    <xf numFmtId="167" fontId="4" fillId="10" borderId="16" xfId="0" applyNumberFormat="1" applyFont="1" applyFill="1" applyBorder="1" applyAlignment="1" applyProtection="1">
      <alignment horizontal="right" wrapText="1" indent="1"/>
      <protection locked="0"/>
    </xf>
    <xf numFmtId="0" fontId="0" fillId="0" borderId="36" xfId="0" applyBorder="1" applyAlignment="1" applyProtection="1">
      <alignment horizontal="center"/>
      <protection hidden="1"/>
    </xf>
    <xf numFmtId="0" fontId="0" fillId="0" borderId="6" xfId="0" applyBorder="1" applyAlignment="1" applyProtection="1">
      <alignment horizontal="left"/>
      <protection hidden="1"/>
    </xf>
    <xf numFmtId="0" fontId="0" fillId="0" borderId="36" xfId="0" applyBorder="1" applyAlignment="1" applyProtection="1">
      <alignment horizontal="left"/>
      <protection hidden="1"/>
    </xf>
    <xf numFmtId="3" fontId="0" fillId="0" borderId="36" xfId="0" applyNumberFormat="1" applyBorder="1" applyAlignment="1" applyProtection="1">
      <alignment horizontal="left" indent="3"/>
      <protection hidden="1"/>
    </xf>
    <xf numFmtId="3" fontId="0" fillId="0" borderId="6" xfId="0" applyNumberFormat="1" applyBorder="1" applyAlignment="1" applyProtection="1">
      <alignment horizontal="left" indent="3"/>
      <protection hidden="1"/>
    </xf>
    <xf numFmtId="3" fontId="0" fillId="0" borderId="0" xfId="0" applyNumberFormat="1"/>
    <xf numFmtId="167" fontId="4" fillId="0" borderId="28" xfId="0" applyNumberFormat="1" applyFont="1" applyBorder="1" applyAlignment="1" applyProtection="1">
      <alignment horizontal="right" wrapText="1" indent="1"/>
      <protection hidden="1"/>
    </xf>
    <xf numFmtId="0" fontId="8" fillId="10" borderId="0" xfId="0" quotePrefix="1" applyFont="1" applyFill="1" applyProtection="1">
      <protection hidden="1"/>
    </xf>
    <xf numFmtId="0" fontId="8" fillId="10" borderId="0" xfId="0" applyFont="1" applyFill="1" applyAlignment="1" applyProtection="1">
      <alignment horizontal="center"/>
      <protection locked="0"/>
    </xf>
    <xf numFmtId="0" fontId="21" fillId="0" borderId="0" xfId="0" applyFont="1" applyAlignment="1">
      <alignment horizontal="left"/>
    </xf>
    <xf numFmtId="0" fontId="0" fillId="0" borderId="14" xfId="0" applyBorder="1" applyProtection="1">
      <protection hidden="1"/>
    </xf>
    <xf numFmtId="0" fontId="11" fillId="0" borderId="0" xfId="0" applyFont="1" applyAlignment="1" applyProtection="1">
      <alignment vertical="top" wrapText="1"/>
      <protection hidden="1"/>
    </xf>
    <xf numFmtId="0" fontId="0" fillId="0" borderId="15" xfId="0" applyBorder="1" applyProtection="1">
      <protection hidden="1"/>
    </xf>
    <xf numFmtId="0" fontId="0" fillId="0" borderId="0" xfId="0" applyAlignment="1">
      <alignment horizontal="left"/>
    </xf>
    <xf numFmtId="0" fontId="7" fillId="0" borderId="0" xfId="0" applyFont="1" applyAlignment="1">
      <alignment horizontal="left"/>
    </xf>
    <xf numFmtId="167" fontId="7" fillId="10" borderId="18" xfId="0" applyNumberFormat="1" applyFont="1" applyFill="1" applyBorder="1" applyAlignment="1" applyProtection="1">
      <alignment horizontal="right" wrapText="1" indent="1"/>
      <protection locked="0"/>
    </xf>
    <xf numFmtId="167" fontId="7" fillId="10" borderId="39" xfId="0" applyNumberFormat="1" applyFont="1" applyFill="1" applyBorder="1" applyAlignment="1" applyProtection="1">
      <alignment horizontal="right" wrapText="1" indent="1"/>
      <protection locked="0"/>
    </xf>
    <xf numFmtId="4" fontId="7" fillId="10" borderId="22" xfId="0" applyNumberFormat="1" applyFont="1" applyFill="1" applyBorder="1" applyAlignment="1" applyProtection="1">
      <alignment horizontal="right" wrapText="1" indent="1"/>
      <protection locked="0"/>
    </xf>
    <xf numFmtId="167" fontId="4" fillId="0" borderId="22" xfId="0" applyNumberFormat="1" applyFont="1" applyBorder="1" applyAlignment="1" applyProtection="1">
      <alignment horizontal="right" wrapText="1" indent="1"/>
      <protection hidden="1"/>
    </xf>
    <xf numFmtId="4" fontId="5" fillId="0" borderId="38" xfId="0" applyNumberFormat="1" applyFont="1" applyBorder="1" applyProtection="1">
      <protection hidden="1"/>
    </xf>
    <xf numFmtId="0" fontId="4" fillId="0" borderId="15" xfId="0" quotePrefix="1" applyFont="1" applyBorder="1" applyAlignment="1" applyProtection="1">
      <alignment horizontal="left" vertical="top" wrapText="1"/>
      <protection hidden="1"/>
    </xf>
    <xf numFmtId="167" fontId="7" fillId="0" borderId="22" xfId="0" applyNumberFormat="1" applyFont="1" applyBorder="1" applyAlignment="1" applyProtection="1">
      <alignment horizontal="right" wrapText="1" indent="1"/>
      <protection locked="0" hidden="1"/>
    </xf>
    <xf numFmtId="0" fontId="2" fillId="0" borderId="9" xfId="0" applyFont="1" applyBorder="1" applyAlignment="1" applyProtection="1">
      <alignment horizontal="left"/>
      <protection hidden="1"/>
    </xf>
    <xf numFmtId="0" fontId="20" fillId="0" borderId="0" xfId="0" applyFont="1" applyAlignment="1" applyProtection="1">
      <alignment horizontal="center"/>
      <protection hidden="1"/>
    </xf>
    <xf numFmtId="0" fontId="20" fillId="0" borderId="0" xfId="0" applyFont="1" applyProtection="1">
      <protection hidden="1"/>
    </xf>
    <xf numFmtId="0" fontId="2" fillId="0" borderId="0" xfId="0" applyFont="1" applyProtection="1">
      <protection hidden="1"/>
    </xf>
    <xf numFmtId="0" fontId="0" fillId="0" borderId="0" xfId="0" applyAlignment="1" applyProtection="1">
      <alignment horizontal="left" vertical="center"/>
      <protection hidden="1"/>
    </xf>
    <xf numFmtId="0" fontId="0" fillId="0" borderId="36" xfId="0" applyBorder="1" applyProtection="1">
      <protection locked="0"/>
    </xf>
    <xf numFmtId="0" fontId="2" fillId="0" borderId="0" xfId="0" applyFont="1" applyAlignment="1" applyProtection="1">
      <alignment horizontal="left"/>
      <protection hidden="1"/>
    </xf>
    <xf numFmtId="0" fontId="2" fillId="0" borderId="9" xfId="0" applyFont="1" applyBorder="1" applyAlignment="1" applyProtection="1">
      <alignment horizontal="center" vertical="top" wrapText="1"/>
      <protection hidden="1"/>
    </xf>
    <xf numFmtId="0" fontId="2" fillId="0" borderId="9" xfId="0" applyFont="1" applyBorder="1" applyAlignment="1" applyProtection="1">
      <alignment horizontal="center"/>
      <protection hidden="1"/>
    </xf>
    <xf numFmtId="0" fontId="46" fillId="0" borderId="0" xfId="0" applyFont="1" applyProtection="1">
      <protection hidden="1"/>
    </xf>
    <xf numFmtId="4" fontId="14" fillId="0" borderId="1" xfId="0" applyNumberFormat="1" applyFont="1" applyBorder="1" applyAlignment="1" applyProtection="1">
      <alignment horizontal="center"/>
      <protection hidden="1"/>
    </xf>
    <xf numFmtId="4" fontId="14" fillId="0" borderId="3" xfId="0" applyNumberFormat="1" applyFont="1" applyBorder="1" applyAlignment="1" applyProtection="1">
      <alignment horizontal="center"/>
      <protection hidden="1"/>
    </xf>
    <xf numFmtId="4" fontId="14" fillId="0" borderId="2" xfId="0" applyNumberFormat="1" applyFont="1" applyBorder="1" applyAlignment="1" applyProtection="1">
      <alignment horizontal="center"/>
      <protection hidden="1"/>
    </xf>
    <xf numFmtId="0" fontId="5" fillId="0" borderId="36" xfId="0" applyFont="1" applyBorder="1" applyAlignment="1" applyProtection="1">
      <alignment vertical="center" wrapText="1"/>
      <protection hidden="1"/>
    </xf>
    <xf numFmtId="0" fontId="5" fillId="0" borderId="0" xfId="0" applyFont="1" applyAlignment="1" applyProtection="1">
      <alignment vertical="center" wrapText="1"/>
      <protection hidden="1"/>
    </xf>
    <xf numFmtId="49" fontId="5" fillId="0" borderId="6" xfId="0" applyNumberFormat="1" applyFont="1" applyBorder="1" applyAlignment="1" applyProtection="1">
      <alignment horizontal="left"/>
      <protection hidden="1"/>
    </xf>
    <xf numFmtId="0" fontId="5" fillId="0" borderId="6" xfId="0" applyFont="1" applyBorder="1" applyAlignment="1" applyProtection="1">
      <alignment horizontal="left"/>
      <protection hidden="1"/>
    </xf>
    <xf numFmtId="4" fontId="16" fillId="0" borderId="0" xfId="0" applyNumberFormat="1" applyFont="1" applyAlignment="1" applyProtection="1">
      <alignment horizontal="center"/>
      <protection hidden="1"/>
    </xf>
    <xf numFmtId="0" fontId="14" fillId="0" borderId="0" xfId="0" applyFont="1" applyAlignment="1" applyProtection="1">
      <alignment horizontal="center"/>
      <protection hidden="1"/>
    </xf>
    <xf numFmtId="0" fontId="7" fillId="0" borderId="0" xfId="0" applyFont="1" applyAlignment="1">
      <alignment horizontal="left"/>
    </xf>
    <xf numFmtId="0" fontId="7" fillId="0" borderId="6" xfId="0" applyFont="1" applyBorder="1" applyAlignment="1" applyProtection="1">
      <alignment horizontal="left"/>
      <protection hidden="1"/>
    </xf>
    <xf numFmtId="0" fontId="0" fillId="10" borderId="43" xfId="0" applyFill="1" applyBorder="1" applyAlignment="1" applyProtection="1">
      <alignment horizontal="center"/>
      <protection locked="0"/>
    </xf>
    <xf numFmtId="0" fontId="0" fillId="10" borderId="43" xfId="0" applyFill="1" applyBorder="1" applyAlignment="1" applyProtection="1">
      <alignment horizontal="left"/>
      <protection locked="0"/>
    </xf>
    <xf numFmtId="0" fontId="0" fillId="10" borderId="0" xfId="0" applyFill="1" applyAlignment="1" applyProtection="1">
      <alignment horizontal="center"/>
      <protection locked="0"/>
    </xf>
    <xf numFmtId="0" fontId="0" fillId="0" borderId="0" xfId="0" applyAlignment="1" applyProtection="1">
      <alignment horizontal="center"/>
      <protection hidden="1"/>
    </xf>
    <xf numFmtId="14" fontId="2" fillId="10" borderId="1" xfId="0" applyNumberFormat="1" applyFont="1" applyFill="1" applyBorder="1" applyAlignment="1" applyProtection="1">
      <alignment horizontal="center"/>
      <protection locked="0"/>
    </xf>
    <xf numFmtId="14" fontId="0" fillId="10" borderId="3" xfId="0" applyNumberFormat="1" applyFill="1" applyBorder="1" applyAlignment="1" applyProtection="1">
      <alignment horizontal="center"/>
      <protection locked="0"/>
    </xf>
    <xf numFmtId="14" fontId="0" fillId="10" borderId="2" xfId="0" applyNumberFormat="1" applyFill="1" applyBorder="1" applyAlignment="1" applyProtection="1">
      <alignment horizontal="center"/>
      <protection locked="0"/>
    </xf>
    <xf numFmtId="14" fontId="2" fillId="10" borderId="40" xfId="0" applyNumberFormat="1" applyFont="1" applyFill="1" applyBorder="1" applyAlignment="1" applyProtection="1">
      <alignment horizontal="center"/>
      <protection locked="0"/>
    </xf>
    <xf numFmtId="14" fontId="0" fillId="10" borderId="41" xfId="0" applyNumberFormat="1" applyFill="1" applyBorder="1" applyAlignment="1" applyProtection="1">
      <alignment horizontal="center"/>
      <protection locked="0"/>
    </xf>
    <xf numFmtId="14" fontId="0" fillId="10" borderId="42" xfId="0" applyNumberFormat="1" applyFill="1" applyBorder="1" applyAlignment="1" applyProtection="1">
      <alignment horizontal="center"/>
      <protection locked="0"/>
    </xf>
    <xf numFmtId="0" fontId="7" fillId="0" borderId="4" xfId="0" applyFont="1" applyBorder="1" applyAlignment="1" applyProtection="1">
      <alignment horizontal="center"/>
      <protection hidden="1"/>
    </xf>
    <xf numFmtId="0" fontId="7" fillId="0" borderId="0" xfId="0" applyFont="1" applyAlignment="1" applyProtection="1">
      <alignment horizontal="center"/>
      <protection hidden="1"/>
    </xf>
    <xf numFmtId="0" fontId="7" fillId="0" borderId="20" xfId="0" applyFont="1" applyBorder="1" applyAlignment="1" applyProtection="1">
      <alignment horizontal="center"/>
      <protection hidden="1"/>
    </xf>
    <xf numFmtId="0" fontId="0" fillId="10" borderId="44" xfId="0" applyFill="1" applyBorder="1" applyAlignment="1" applyProtection="1">
      <alignment horizontal="center"/>
      <protection locked="0"/>
    </xf>
    <xf numFmtId="0" fontId="7" fillId="0" borderId="6" xfId="0" applyFont="1" applyBorder="1" applyAlignment="1">
      <alignment horizontal="left"/>
    </xf>
    <xf numFmtId="0" fontId="0" fillId="0" borderId="0" xfId="0" applyAlignment="1" applyProtection="1">
      <alignment horizontal="left"/>
      <protection hidden="1"/>
    </xf>
    <xf numFmtId="0" fontId="2" fillId="0" borderId="0" xfId="0" applyFont="1" applyAlignment="1" applyProtection="1">
      <alignment horizontal="left"/>
      <protection hidden="1"/>
    </xf>
    <xf numFmtId="0" fontId="2" fillId="0" borderId="0" xfId="0" applyFont="1" applyAlignment="1" applyProtection="1">
      <alignment horizontal="center"/>
      <protection hidden="1"/>
    </xf>
    <xf numFmtId="0" fontId="0" fillId="0" borderId="20" xfId="0" applyBorder="1" applyAlignment="1" applyProtection="1">
      <alignment horizontal="center"/>
      <protection hidden="1"/>
    </xf>
    <xf numFmtId="49" fontId="2" fillId="10" borderId="40" xfId="0" applyNumberFormat="1" applyFont="1" applyFill="1" applyBorder="1" applyAlignment="1" applyProtection="1">
      <alignment horizontal="center"/>
      <protection locked="0"/>
    </xf>
    <xf numFmtId="49" fontId="0" fillId="10" borderId="41" xfId="0" applyNumberFormat="1" applyFill="1" applyBorder="1" applyAlignment="1" applyProtection="1">
      <alignment horizontal="center"/>
      <protection locked="0"/>
    </xf>
    <xf numFmtId="49" fontId="0" fillId="10" borderId="42" xfId="0" applyNumberFormat="1" applyFill="1" applyBorder="1" applyAlignment="1" applyProtection="1">
      <alignment horizontal="center"/>
      <protection locked="0"/>
    </xf>
    <xf numFmtId="0" fontId="16" fillId="0" borderId="1" xfId="0" applyFont="1" applyBorder="1" applyAlignment="1" applyProtection="1">
      <alignment horizontal="center" vertical="center"/>
      <protection hidden="1"/>
    </xf>
    <xf numFmtId="0" fontId="16" fillId="0" borderId="3" xfId="0" applyFont="1" applyBorder="1" applyAlignment="1" applyProtection="1">
      <alignment horizontal="center" vertical="center"/>
      <protection hidden="1"/>
    </xf>
    <xf numFmtId="0" fontId="16" fillId="0" borderId="2" xfId="0" applyFont="1" applyBorder="1" applyAlignment="1" applyProtection="1">
      <alignment horizontal="center" vertical="center"/>
      <protection hidden="1"/>
    </xf>
    <xf numFmtId="0" fontId="0" fillId="10" borderId="37" xfId="0" applyFill="1" applyBorder="1" applyAlignment="1" applyProtection="1">
      <alignment horizontal="left"/>
      <protection locked="0"/>
    </xf>
    <xf numFmtId="0" fontId="16" fillId="0" borderId="4" xfId="0" applyFont="1" applyBorder="1" applyAlignment="1" applyProtection="1">
      <alignment horizontal="center"/>
      <protection hidden="1"/>
    </xf>
    <xf numFmtId="0" fontId="16" fillId="0" borderId="0" xfId="0" applyFont="1" applyAlignment="1" applyProtection="1">
      <alignment horizontal="center"/>
      <protection hidden="1"/>
    </xf>
    <xf numFmtId="0" fontId="0" fillId="0" borderId="5" xfId="0" applyBorder="1" applyAlignment="1" applyProtection="1">
      <alignment horizontal="center"/>
      <protection hidden="1"/>
    </xf>
    <xf numFmtId="0" fontId="0" fillId="0" borderId="36" xfId="0" applyBorder="1" applyAlignment="1" applyProtection="1">
      <alignment horizontal="center"/>
      <protection hidden="1"/>
    </xf>
    <xf numFmtId="0" fontId="7" fillId="0" borderId="0" xfId="0" applyFont="1" applyAlignment="1" applyProtection="1">
      <alignment horizontal="right"/>
      <protection hidden="1"/>
    </xf>
    <xf numFmtId="0" fontId="7" fillId="0" borderId="5" xfId="0" applyFont="1" applyBorder="1" applyAlignment="1" applyProtection="1">
      <alignment horizontal="right"/>
      <protection hidden="1"/>
    </xf>
    <xf numFmtId="0" fontId="16" fillId="0" borderId="0" xfId="0" applyFont="1" applyAlignment="1" applyProtection="1">
      <alignment horizontal="left"/>
      <protection hidden="1"/>
    </xf>
    <xf numFmtId="0" fontId="2" fillId="10" borderId="43" xfId="0" applyFont="1" applyFill="1" applyBorder="1" applyAlignment="1" applyProtection="1">
      <alignment horizontal="left"/>
      <protection locked="0"/>
    </xf>
    <xf numFmtId="0" fontId="7" fillId="0" borderId="4" xfId="0" applyFont="1" applyBorder="1" applyAlignment="1" applyProtection="1">
      <alignment horizontal="left"/>
      <protection hidden="1"/>
    </xf>
    <xf numFmtId="0" fontId="7" fillId="0" borderId="0" xfId="0" applyFont="1" applyAlignment="1" applyProtection="1">
      <alignment horizontal="left"/>
      <protection hidden="1"/>
    </xf>
    <xf numFmtId="0" fontId="7" fillId="0" borderId="20" xfId="0" applyFont="1" applyBorder="1" applyAlignment="1" applyProtection="1">
      <alignment horizontal="left"/>
      <protection hidden="1"/>
    </xf>
    <xf numFmtId="0" fontId="7" fillId="0" borderId="20" xfId="0" applyFont="1" applyBorder="1" applyAlignment="1" applyProtection="1">
      <alignment horizontal="right"/>
      <protection hidden="1"/>
    </xf>
    <xf numFmtId="0" fontId="0" fillId="0" borderId="6" xfId="0" applyBorder="1" applyAlignment="1" applyProtection="1">
      <alignment horizontal="center"/>
      <protection hidden="1"/>
    </xf>
    <xf numFmtId="0" fontId="7" fillId="0" borderId="4" xfId="0" applyFont="1" applyBorder="1" applyAlignment="1" applyProtection="1">
      <alignment horizontal="left" indent="1"/>
      <protection hidden="1"/>
    </xf>
    <xf numFmtId="0" fontId="7" fillId="0" borderId="0" xfId="0" applyFont="1" applyAlignment="1" applyProtection="1">
      <alignment horizontal="left" indent="1"/>
      <protection hidden="1"/>
    </xf>
    <xf numFmtId="0" fontId="5" fillId="0" borderId="0" xfId="0" applyFont="1" applyAlignment="1" applyProtection="1">
      <alignment horizontal="left"/>
      <protection hidden="1"/>
    </xf>
    <xf numFmtId="0" fontId="5" fillId="0" borderId="36" xfId="0" applyFont="1" applyBorder="1" applyAlignment="1" applyProtection="1">
      <alignment horizontal="left"/>
      <protection hidden="1"/>
    </xf>
    <xf numFmtId="0" fontId="7" fillId="10" borderId="0" xfId="0" applyFont="1" applyFill="1" applyAlignment="1" applyProtection="1">
      <alignment horizontal="left"/>
      <protection locked="0"/>
    </xf>
    <xf numFmtId="0" fontId="16" fillId="0" borderId="0" xfId="0" applyFont="1" applyAlignment="1" applyProtection="1">
      <alignment horizontal="center" vertical="center"/>
      <protection locked="0"/>
    </xf>
    <xf numFmtId="0" fontId="0" fillId="0" borderId="6" xfId="0" applyBorder="1" applyAlignment="1" applyProtection="1">
      <alignment horizontal="center" vertical="center"/>
      <protection hidden="1"/>
    </xf>
    <xf numFmtId="0" fontId="16" fillId="0" borderId="14" xfId="0" applyFont="1" applyBorder="1" applyAlignment="1" applyProtection="1">
      <alignment horizontal="center"/>
      <protection hidden="1"/>
    </xf>
    <xf numFmtId="0" fontId="16" fillId="0" borderId="45" xfId="0" applyFont="1" applyBorder="1" applyAlignment="1" applyProtection="1">
      <alignment horizontal="center"/>
      <protection hidden="1"/>
    </xf>
    <xf numFmtId="0" fontId="16" fillId="0" borderId="46" xfId="0" applyFont="1" applyBorder="1" applyAlignment="1" applyProtection="1">
      <alignment horizontal="center"/>
      <protection hidden="1"/>
    </xf>
    <xf numFmtId="0" fontId="0" fillId="0" borderId="47" xfId="0" applyBorder="1" applyAlignment="1" applyProtection="1">
      <alignment horizontal="center"/>
      <protection hidden="1"/>
    </xf>
    <xf numFmtId="0" fontId="16" fillId="0" borderId="12" xfId="0" applyFont="1" applyBorder="1" applyAlignment="1" applyProtection="1">
      <alignment horizontal="center"/>
      <protection hidden="1"/>
    </xf>
    <xf numFmtId="0" fontId="16" fillId="0" borderId="47" xfId="0" applyFont="1" applyBorder="1" applyAlignment="1" applyProtection="1">
      <alignment horizontal="center"/>
      <protection hidden="1"/>
    </xf>
    <xf numFmtId="0" fontId="16" fillId="0" borderId="48" xfId="0" applyFont="1" applyBorder="1" applyAlignment="1" applyProtection="1">
      <alignment horizontal="center"/>
      <protection hidden="1"/>
    </xf>
    <xf numFmtId="0" fontId="2" fillId="0" borderId="0" xfId="0" applyFont="1" applyProtection="1">
      <protection hidden="1"/>
    </xf>
    <xf numFmtId="49" fontId="0" fillId="0" borderId="1" xfId="0" applyNumberFormat="1" applyBorder="1" applyAlignment="1" applyProtection="1">
      <alignment horizontal="left" indent="3"/>
      <protection hidden="1"/>
    </xf>
    <xf numFmtId="49" fontId="0" fillId="0" borderId="3" xfId="0" applyNumberFormat="1" applyBorder="1" applyAlignment="1" applyProtection="1">
      <alignment horizontal="left" indent="3"/>
      <protection hidden="1"/>
    </xf>
    <xf numFmtId="49" fontId="0" fillId="0" borderId="2" xfId="0" applyNumberFormat="1" applyBorder="1" applyAlignment="1" applyProtection="1">
      <alignment horizontal="left" indent="3"/>
      <protection hidden="1"/>
    </xf>
    <xf numFmtId="0" fontId="0" fillId="0" borderId="7" xfId="0" applyBorder="1" applyAlignment="1" applyProtection="1">
      <alignment horizontal="left"/>
      <protection hidden="1"/>
    </xf>
    <xf numFmtId="0" fontId="0" fillId="0" borderId="6" xfId="0" applyBorder="1" applyAlignment="1" applyProtection="1">
      <alignment horizontal="left"/>
      <protection hidden="1"/>
    </xf>
    <xf numFmtId="0" fontId="0" fillId="0" borderId="8" xfId="0" applyBorder="1" applyAlignment="1" applyProtection="1">
      <alignment horizontal="center"/>
      <protection hidden="1"/>
    </xf>
    <xf numFmtId="0" fontId="2" fillId="0" borderId="1" xfId="0" applyFont="1" applyBorder="1" applyAlignment="1" applyProtection="1">
      <alignment horizontal="center"/>
      <protection hidden="1"/>
    </xf>
    <xf numFmtId="0" fontId="0" fillId="0" borderId="2" xfId="0" applyBorder="1" applyAlignment="1" applyProtection="1">
      <alignment horizontal="center"/>
      <protection hidden="1"/>
    </xf>
    <xf numFmtId="0" fontId="16" fillId="0" borderId="13" xfId="0" applyFont="1" applyBorder="1" applyAlignment="1" applyProtection="1">
      <alignment horizontal="center"/>
      <protection hidden="1"/>
    </xf>
    <xf numFmtId="0" fontId="16" fillId="0" borderId="20" xfId="0" applyFont="1" applyBorder="1" applyAlignment="1" applyProtection="1">
      <alignment horizontal="center"/>
      <protection hidden="1"/>
    </xf>
    <xf numFmtId="0" fontId="8" fillId="0" borderId="0" xfId="0" applyFont="1" applyAlignment="1" applyProtection="1">
      <alignment horizontal="center" vertical="top" wrapText="1"/>
      <protection hidden="1"/>
    </xf>
    <xf numFmtId="0" fontId="8" fillId="0" borderId="20" xfId="0" applyFont="1" applyBorder="1" applyAlignment="1" applyProtection="1">
      <alignment horizontal="center" vertical="top" wrapText="1"/>
      <protection hidden="1"/>
    </xf>
    <xf numFmtId="167" fontId="4" fillId="0" borderId="4" xfId="0" applyNumberFormat="1" applyFont="1" applyBorder="1" applyAlignment="1" applyProtection="1">
      <alignment horizontal="center" vertical="top" wrapText="1"/>
      <protection hidden="1"/>
    </xf>
    <xf numFmtId="167" fontId="4" fillId="0" borderId="0" xfId="0" applyNumberFormat="1" applyFont="1" applyAlignment="1" applyProtection="1">
      <alignment horizontal="center" vertical="top" wrapText="1"/>
      <protection hidden="1"/>
    </xf>
    <xf numFmtId="167" fontId="4" fillId="0" borderId="20" xfId="0" applyNumberFormat="1" applyFont="1" applyBorder="1" applyAlignment="1" applyProtection="1">
      <alignment horizontal="center" vertical="top" wrapText="1"/>
      <protection hidden="1"/>
    </xf>
    <xf numFmtId="0" fontId="8" fillId="0" borderId="0" xfId="0" applyFont="1" applyAlignment="1" applyProtection="1">
      <alignment horizontal="left" vertical="top" wrapText="1"/>
      <protection hidden="1"/>
    </xf>
    <xf numFmtId="0" fontId="8" fillId="0" borderId="20" xfId="0" applyFont="1" applyBorder="1" applyAlignment="1" applyProtection="1">
      <alignment horizontal="left" vertical="top" wrapText="1"/>
      <protection hidden="1"/>
    </xf>
    <xf numFmtId="0" fontId="7" fillId="0" borderId="0" xfId="0" applyFont="1" applyAlignment="1" applyProtection="1">
      <alignment horizontal="left" wrapText="1"/>
      <protection hidden="1"/>
    </xf>
    <xf numFmtId="0" fontId="7" fillId="0" borderId="20" xfId="0" applyFont="1" applyBorder="1" applyAlignment="1" applyProtection="1">
      <alignment horizontal="left" wrapText="1"/>
      <protection hidden="1"/>
    </xf>
    <xf numFmtId="0" fontId="7" fillId="0" borderId="0" xfId="0" applyFont="1" applyAlignment="1" applyProtection="1">
      <alignment horizontal="center" vertical="top" wrapText="1"/>
      <protection hidden="1"/>
    </xf>
    <xf numFmtId="0" fontId="7" fillId="0" borderId="20" xfId="0" applyFont="1" applyBorder="1" applyAlignment="1" applyProtection="1">
      <alignment horizontal="center" vertical="top" wrapText="1"/>
      <protection hidden="1"/>
    </xf>
    <xf numFmtId="0" fontId="9" fillId="0" borderId="0" xfId="0" applyFont="1" applyAlignment="1" applyProtection="1">
      <alignment horizontal="center" vertical="top" wrapText="1"/>
      <protection hidden="1"/>
    </xf>
    <xf numFmtId="0" fontId="8" fillId="0" borderId="0" xfId="0" applyFont="1" applyAlignment="1" applyProtection="1">
      <alignment horizontal="left" wrapText="1"/>
      <protection hidden="1"/>
    </xf>
    <xf numFmtId="0" fontId="8" fillId="0" borderId="20" xfId="0" applyFont="1" applyBorder="1" applyAlignment="1" applyProtection="1">
      <alignment horizontal="left" wrapText="1"/>
      <protection hidden="1"/>
    </xf>
    <xf numFmtId="167" fontId="4" fillId="0" borderId="4" xfId="0" applyNumberFormat="1" applyFont="1" applyBorder="1" applyAlignment="1" applyProtection="1">
      <alignment horizontal="right" wrapText="1" indent="3"/>
      <protection hidden="1"/>
    </xf>
    <xf numFmtId="167" fontId="4" fillId="0" borderId="0" xfId="0" applyNumberFormat="1" applyFont="1" applyAlignment="1" applyProtection="1">
      <alignment horizontal="right" wrapText="1" indent="3"/>
      <protection hidden="1"/>
    </xf>
    <xf numFmtId="167" fontId="4" fillId="0" borderId="20" xfId="0" applyNumberFormat="1" applyFont="1" applyBorder="1" applyAlignment="1" applyProtection="1">
      <alignment horizontal="right" wrapText="1" indent="3"/>
      <protection hidden="1"/>
    </xf>
    <xf numFmtId="167" fontId="4" fillId="0" borderId="13" xfId="0" applyNumberFormat="1" applyFont="1" applyBorder="1" applyAlignment="1" applyProtection="1">
      <alignment horizontal="center" vertical="top" wrapText="1"/>
      <protection hidden="1"/>
    </xf>
    <xf numFmtId="167" fontId="4" fillId="0" borderId="5" xfId="0" applyNumberFormat="1" applyFont="1" applyBorder="1" applyAlignment="1" applyProtection="1">
      <alignment horizontal="center" vertical="top" wrapText="1"/>
      <protection hidden="1"/>
    </xf>
    <xf numFmtId="167" fontId="18" fillId="0" borderId="13" xfId="0" applyNumberFormat="1" applyFont="1" applyBorder="1" applyAlignment="1" applyProtection="1">
      <alignment horizontal="right" indent="1"/>
      <protection hidden="1"/>
    </xf>
    <xf numFmtId="167" fontId="18" fillId="0" borderId="0" xfId="0" applyNumberFormat="1" applyFont="1" applyAlignment="1" applyProtection="1">
      <alignment horizontal="right" indent="1"/>
      <protection hidden="1"/>
    </xf>
    <xf numFmtId="167" fontId="18" fillId="0" borderId="5" xfId="0" applyNumberFormat="1" applyFont="1" applyBorder="1" applyAlignment="1" applyProtection="1">
      <alignment horizontal="right" indent="1"/>
      <protection hidden="1"/>
    </xf>
    <xf numFmtId="167" fontId="4" fillId="0" borderId="13" xfId="0" applyNumberFormat="1" applyFont="1" applyBorder="1" applyAlignment="1" applyProtection="1">
      <alignment horizontal="right" wrapText="1" indent="3"/>
      <protection hidden="1"/>
    </xf>
    <xf numFmtId="167" fontId="4" fillId="0" borderId="5" xfId="0" applyNumberFormat="1" applyFont="1" applyBorder="1" applyAlignment="1" applyProtection="1">
      <alignment horizontal="right" wrapText="1" indent="3"/>
      <protection hidden="1"/>
    </xf>
    <xf numFmtId="167" fontId="18" fillId="0" borderId="4" xfId="0" applyNumberFormat="1" applyFont="1" applyBorder="1" applyAlignment="1" applyProtection="1">
      <alignment horizontal="right" indent="1"/>
      <protection hidden="1"/>
    </xf>
    <xf numFmtId="167" fontId="18" fillId="0" borderId="20" xfId="0" applyNumberFormat="1" applyFont="1" applyBorder="1" applyAlignment="1" applyProtection="1">
      <alignment horizontal="right" indent="1"/>
      <protection hidden="1"/>
    </xf>
    <xf numFmtId="167" fontId="9" fillId="0" borderId="0" xfId="0" applyNumberFormat="1" applyFont="1" applyAlignment="1" applyProtection="1">
      <alignment horizontal="left" vertical="top" wrapText="1"/>
      <protection hidden="1"/>
    </xf>
    <xf numFmtId="167" fontId="9" fillId="0" borderId="5" xfId="0" applyNumberFormat="1" applyFont="1" applyBorder="1" applyAlignment="1" applyProtection="1">
      <alignment horizontal="left" vertical="top" wrapText="1"/>
      <protection hidden="1"/>
    </xf>
    <xf numFmtId="167" fontId="9" fillId="0" borderId="4" xfId="0" applyNumberFormat="1" applyFont="1" applyBorder="1" applyAlignment="1" applyProtection="1">
      <alignment horizontal="left" vertical="top" wrapText="1"/>
      <protection hidden="1"/>
    </xf>
    <xf numFmtId="167" fontId="9" fillId="0" borderId="20" xfId="0" applyNumberFormat="1" applyFont="1" applyBorder="1" applyAlignment="1" applyProtection="1">
      <alignment horizontal="left" vertical="top" wrapText="1"/>
      <protection hidden="1"/>
    </xf>
    <xf numFmtId="167" fontId="16" fillId="0" borderId="49" xfId="0" applyNumberFormat="1" applyFont="1" applyBorder="1" applyAlignment="1" applyProtection="1">
      <alignment horizontal="center"/>
      <protection hidden="1"/>
    </xf>
    <xf numFmtId="167" fontId="16" fillId="0" borderId="3" xfId="0" applyNumberFormat="1" applyFont="1" applyBorder="1" applyAlignment="1" applyProtection="1">
      <alignment horizontal="center"/>
      <protection hidden="1"/>
    </xf>
    <xf numFmtId="167" fontId="16" fillId="0" borderId="2" xfId="0" applyNumberFormat="1" applyFont="1" applyBorder="1" applyAlignment="1" applyProtection="1">
      <alignment horizontal="center"/>
      <protection hidden="1"/>
    </xf>
    <xf numFmtId="167" fontId="4" fillId="0" borderId="7" xfId="0" applyNumberFormat="1" applyFont="1" applyBorder="1" applyAlignment="1" applyProtection="1">
      <alignment horizontal="center" vertical="top" wrapText="1"/>
      <protection hidden="1"/>
    </xf>
    <xf numFmtId="167" fontId="4" fillId="0" borderId="6" xfId="0" applyNumberFormat="1" applyFont="1" applyBorder="1" applyAlignment="1" applyProtection="1">
      <alignment horizontal="center" vertical="top" wrapText="1"/>
      <protection hidden="1"/>
    </xf>
    <xf numFmtId="167" fontId="4" fillId="0" borderId="52" xfId="0" applyNumberFormat="1" applyFont="1" applyBorder="1" applyAlignment="1" applyProtection="1">
      <alignment horizontal="center" vertical="top" wrapText="1"/>
      <protection hidden="1"/>
    </xf>
    <xf numFmtId="167" fontId="4" fillId="0" borderId="32" xfId="0" applyNumberFormat="1" applyFont="1" applyBorder="1" applyAlignment="1" applyProtection="1">
      <alignment horizontal="center" vertical="top" wrapText="1"/>
      <protection hidden="1"/>
    </xf>
    <xf numFmtId="167" fontId="4" fillId="0" borderId="8" xfId="0" applyNumberFormat="1" applyFont="1" applyBorder="1" applyAlignment="1" applyProtection="1">
      <alignment horizontal="center" vertical="top" wrapText="1"/>
      <protection hidden="1"/>
    </xf>
    <xf numFmtId="0" fontId="8" fillId="0" borderId="0" xfId="0" applyFont="1" applyAlignment="1" applyProtection="1">
      <alignment horizontal="right" vertical="top" wrapText="1" indent="3"/>
      <protection hidden="1"/>
    </xf>
    <xf numFmtId="167" fontId="9" fillId="0" borderId="53" xfId="0" applyNumberFormat="1" applyFont="1" applyBorder="1" applyAlignment="1" applyProtection="1">
      <alignment horizontal="center" vertical="top" wrapText="1"/>
      <protection hidden="1"/>
    </xf>
    <xf numFmtId="167" fontId="9" fillId="0" borderId="54" xfId="0" applyNumberFormat="1" applyFont="1" applyBorder="1" applyAlignment="1" applyProtection="1">
      <alignment horizontal="center" vertical="top" wrapText="1"/>
      <protection hidden="1"/>
    </xf>
    <xf numFmtId="167" fontId="9" fillId="0" borderId="55" xfId="0" applyNumberFormat="1" applyFont="1" applyBorder="1" applyAlignment="1" applyProtection="1">
      <alignment horizontal="center" vertical="top" wrapText="1"/>
      <protection hidden="1"/>
    </xf>
    <xf numFmtId="167" fontId="9" fillId="0" borderId="51" xfId="0" applyNumberFormat="1" applyFont="1" applyBorder="1" applyAlignment="1" applyProtection="1">
      <alignment horizontal="left" vertical="top" wrapText="1"/>
      <protection hidden="1"/>
    </xf>
    <xf numFmtId="167" fontId="9" fillId="0" borderId="47" xfId="0" applyNumberFormat="1" applyFont="1" applyBorder="1" applyAlignment="1" applyProtection="1">
      <alignment horizontal="left" vertical="top" wrapText="1"/>
      <protection hidden="1"/>
    </xf>
    <xf numFmtId="167" fontId="9" fillId="0" borderId="48" xfId="0" applyNumberFormat="1" applyFont="1" applyBorder="1" applyAlignment="1" applyProtection="1">
      <alignment horizontal="left" vertical="top" wrapText="1"/>
      <protection hidden="1"/>
    </xf>
    <xf numFmtId="167" fontId="9" fillId="0" borderId="21" xfId="0" applyNumberFormat="1" applyFont="1" applyBorder="1" applyAlignment="1" applyProtection="1">
      <alignment horizontal="left" vertical="top" wrapText="1"/>
      <protection hidden="1"/>
    </xf>
    <xf numFmtId="167" fontId="9" fillId="0" borderId="36" xfId="0" applyNumberFormat="1" applyFont="1" applyBorder="1" applyAlignment="1" applyProtection="1">
      <alignment horizontal="left" vertical="top" wrapText="1"/>
      <protection hidden="1"/>
    </xf>
    <xf numFmtId="167" fontId="9" fillId="0" borderId="50" xfId="0" applyNumberFormat="1" applyFont="1" applyBorder="1" applyAlignment="1" applyProtection="1">
      <alignment horizontal="left" vertical="top" wrapText="1"/>
      <protection hidden="1"/>
    </xf>
    <xf numFmtId="167" fontId="7" fillId="0" borderId="4" xfId="0" applyNumberFormat="1" applyFont="1" applyBorder="1" applyAlignment="1" applyProtection="1">
      <alignment horizontal="center" vertical="top" wrapText="1"/>
      <protection hidden="1"/>
    </xf>
    <xf numFmtId="167" fontId="7" fillId="0" borderId="0" xfId="0" applyNumberFormat="1" applyFont="1" applyAlignment="1" applyProtection="1">
      <alignment horizontal="center" vertical="top" wrapText="1"/>
      <protection hidden="1"/>
    </xf>
    <xf numFmtId="167" fontId="7" fillId="0" borderId="20" xfId="0" applyNumberFormat="1" applyFont="1" applyBorder="1" applyAlignment="1" applyProtection="1">
      <alignment horizontal="center" vertical="top" wrapText="1"/>
      <protection hidden="1"/>
    </xf>
    <xf numFmtId="167" fontId="7" fillId="0" borderId="13" xfId="0" applyNumberFormat="1" applyFont="1" applyBorder="1" applyAlignment="1" applyProtection="1">
      <alignment horizontal="center" vertical="top" wrapText="1"/>
      <protection hidden="1"/>
    </xf>
    <xf numFmtId="167" fontId="7" fillId="0" borderId="5" xfId="0" applyNumberFormat="1" applyFont="1" applyBorder="1" applyAlignment="1" applyProtection="1">
      <alignment horizontal="center" vertical="top" wrapText="1"/>
      <protection hidden="1"/>
    </xf>
    <xf numFmtId="167" fontId="18" fillId="0" borderId="4" xfId="0" applyNumberFormat="1" applyFont="1" applyBorder="1" applyAlignment="1" applyProtection="1">
      <alignment horizontal="right" wrapText="1" indent="3"/>
      <protection hidden="1"/>
    </xf>
    <xf numFmtId="167" fontId="18" fillId="0" borderId="0" xfId="0" applyNumberFormat="1" applyFont="1" applyAlignment="1" applyProtection="1">
      <alignment horizontal="right" wrapText="1" indent="3"/>
      <protection hidden="1"/>
    </xf>
    <xf numFmtId="167" fontId="18" fillId="0" borderId="20" xfId="0" applyNumberFormat="1" applyFont="1" applyBorder="1" applyAlignment="1" applyProtection="1">
      <alignment horizontal="right" wrapText="1" indent="3"/>
      <protection hidden="1"/>
    </xf>
    <xf numFmtId="167" fontId="9" fillId="0" borderId="1" xfId="0" applyNumberFormat="1" applyFont="1" applyBorder="1" applyAlignment="1" applyProtection="1">
      <alignment horizontal="center" vertical="top" wrapText="1"/>
      <protection hidden="1"/>
    </xf>
    <xf numFmtId="167" fontId="9" fillId="0" borderId="3" xfId="0" applyNumberFormat="1" applyFont="1" applyBorder="1" applyAlignment="1" applyProtection="1">
      <alignment horizontal="center" vertical="top" wrapText="1"/>
      <protection hidden="1"/>
    </xf>
    <xf numFmtId="167" fontId="9" fillId="0" borderId="11" xfId="0" applyNumberFormat="1" applyFont="1" applyBorder="1" applyAlignment="1" applyProtection="1">
      <alignment horizontal="center" vertical="top" wrapText="1"/>
      <protection hidden="1"/>
    </xf>
    <xf numFmtId="0" fontId="0" fillId="0" borderId="0" xfId="0" applyProtection="1">
      <protection hidden="1"/>
    </xf>
    <xf numFmtId="0" fontId="0" fillId="0" borderId="20" xfId="0" applyBorder="1" applyProtection="1">
      <protection hidden="1"/>
    </xf>
    <xf numFmtId="0" fontId="3" fillId="0" borderId="7" xfId="0" applyFont="1" applyBorder="1" applyAlignment="1" applyProtection="1">
      <alignment horizontal="left" vertical="top" wrapText="1" indent="3"/>
      <protection hidden="1"/>
    </xf>
    <xf numFmtId="0" fontId="3" fillId="0" borderId="6" xfId="0" applyFont="1" applyBorder="1" applyAlignment="1" applyProtection="1">
      <alignment horizontal="left" vertical="top" wrapText="1" indent="3"/>
      <protection hidden="1"/>
    </xf>
    <xf numFmtId="0" fontId="3" fillId="0" borderId="0" xfId="0" applyFont="1" applyAlignment="1" applyProtection="1">
      <alignment horizontal="left" vertical="top" wrapText="1" indent="3"/>
      <protection hidden="1"/>
    </xf>
    <xf numFmtId="0" fontId="4" fillId="0" borderId="0" xfId="0" applyFont="1" applyAlignment="1" applyProtection="1">
      <alignment horizontal="left" vertical="top" wrapText="1" indent="3"/>
      <protection hidden="1"/>
    </xf>
    <xf numFmtId="0" fontId="5" fillId="0" borderId="4" xfId="0" applyFont="1" applyBorder="1" applyAlignment="1" applyProtection="1">
      <alignment horizontal="center" vertical="top" wrapText="1"/>
      <protection hidden="1"/>
    </xf>
    <xf numFmtId="0" fontId="5" fillId="0" borderId="0" xfId="0" applyFont="1" applyAlignment="1" applyProtection="1">
      <alignment horizontal="center" vertical="top" wrapText="1"/>
      <protection hidden="1"/>
    </xf>
    <xf numFmtId="0" fontId="5" fillId="0" borderId="5" xfId="0" applyFont="1" applyBorder="1" applyAlignment="1" applyProtection="1">
      <alignment horizontal="center" vertical="top" wrapText="1"/>
      <protection hidden="1"/>
    </xf>
    <xf numFmtId="0" fontId="5" fillId="0" borderId="1" xfId="0" applyFont="1" applyBorder="1" applyAlignment="1" applyProtection="1">
      <alignment horizontal="center" vertical="top" wrapText="1"/>
      <protection hidden="1"/>
    </xf>
    <xf numFmtId="0" fontId="5" fillId="0" borderId="3" xfId="0" applyFont="1" applyBorder="1" applyAlignment="1" applyProtection="1">
      <alignment horizontal="center" vertical="top" wrapText="1"/>
      <protection hidden="1"/>
    </xf>
    <xf numFmtId="0" fontId="5" fillId="0" borderId="2" xfId="0" applyFont="1" applyBorder="1" applyAlignment="1" applyProtection="1">
      <alignment horizontal="center" vertical="top" wrapText="1"/>
      <protection hidden="1"/>
    </xf>
    <xf numFmtId="0" fontId="2" fillId="0" borderId="1" xfId="0" applyFont="1" applyBorder="1" applyAlignment="1" applyProtection="1">
      <alignment horizontal="center" vertical="top" wrapText="1"/>
      <protection hidden="1"/>
    </xf>
    <xf numFmtId="0" fontId="0" fillId="0" borderId="3" xfId="0" applyBorder="1" applyAlignment="1" applyProtection="1">
      <alignment horizontal="center" vertical="top" wrapText="1"/>
      <protection hidden="1"/>
    </xf>
    <xf numFmtId="0" fontId="0" fillId="0" borderId="2" xfId="0" applyBorder="1" applyAlignment="1" applyProtection="1">
      <alignment horizontal="center" vertical="top" wrapText="1"/>
      <protection hidden="1"/>
    </xf>
    <xf numFmtId="0" fontId="0" fillId="0" borderId="1" xfId="0" applyBorder="1" applyAlignment="1" applyProtection="1">
      <alignment horizontal="left" vertical="top" wrapText="1"/>
      <protection hidden="1"/>
    </xf>
    <xf numFmtId="0" fontId="0" fillId="0" borderId="3" xfId="0" applyBorder="1" applyAlignment="1" applyProtection="1">
      <alignment horizontal="left" vertical="top" wrapText="1"/>
      <protection hidden="1"/>
    </xf>
    <xf numFmtId="0" fontId="0" fillId="0" borderId="2" xfId="0" applyBorder="1" applyAlignment="1" applyProtection="1">
      <alignment horizontal="left" vertical="top" wrapText="1"/>
      <protection hidden="1"/>
    </xf>
    <xf numFmtId="167" fontId="16" fillId="0" borderId="1" xfId="0" applyNumberFormat="1" applyFont="1" applyBorder="1" applyAlignment="1" applyProtection="1">
      <alignment horizontal="center"/>
      <protection hidden="1"/>
    </xf>
    <xf numFmtId="167" fontId="16" fillId="0" borderId="11" xfId="0" applyNumberFormat="1" applyFont="1" applyBorder="1" applyAlignment="1" applyProtection="1">
      <alignment horizontal="center"/>
      <protection hidden="1"/>
    </xf>
    <xf numFmtId="167" fontId="7" fillId="0" borderId="4" xfId="0" applyNumberFormat="1" applyFont="1" applyBorder="1" applyAlignment="1" applyProtection="1">
      <alignment horizontal="right" indent="3"/>
      <protection hidden="1"/>
    </xf>
    <xf numFmtId="167" fontId="7" fillId="0" borderId="0" xfId="0" applyNumberFormat="1" applyFont="1" applyAlignment="1" applyProtection="1">
      <alignment horizontal="right" indent="3"/>
      <protection hidden="1"/>
    </xf>
    <xf numFmtId="167" fontId="7" fillId="0" borderId="20" xfId="0" applyNumberFormat="1" applyFont="1" applyBorder="1" applyAlignment="1" applyProtection="1">
      <alignment horizontal="right" indent="3"/>
      <protection hidden="1"/>
    </xf>
    <xf numFmtId="167" fontId="7" fillId="0" borderId="4" xfId="0" applyNumberFormat="1" applyFont="1" applyBorder="1" applyAlignment="1" applyProtection="1">
      <alignment horizontal="right" indent="1"/>
      <protection hidden="1"/>
    </xf>
    <xf numFmtId="167" fontId="7" fillId="0" borderId="0" xfId="0" applyNumberFormat="1" applyFont="1" applyAlignment="1" applyProtection="1">
      <alignment horizontal="right" indent="1"/>
      <protection hidden="1"/>
    </xf>
    <xf numFmtId="167" fontId="7" fillId="0" borderId="20" xfId="0" applyNumberFormat="1" applyFont="1" applyBorder="1" applyAlignment="1" applyProtection="1">
      <alignment horizontal="right" indent="1"/>
      <protection hidden="1"/>
    </xf>
    <xf numFmtId="0" fontId="0" fillId="0" borderId="20" xfId="0" applyBorder="1" applyAlignment="1" applyProtection="1">
      <alignment horizontal="left"/>
      <protection hidden="1"/>
    </xf>
    <xf numFmtId="0" fontId="8" fillId="0" borderId="0" xfId="0" applyFont="1" applyAlignment="1" applyProtection="1">
      <alignment horizontal="left" vertical="top" wrapText="1" indent="15"/>
      <protection hidden="1"/>
    </xf>
    <xf numFmtId="0" fontId="8" fillId="0" borderId="20" xfId="0" applyFont="1" applyBorder="1" applyAlignment="1" applyProtection="1">
      <alignment horizontal="left" vertical="top" wrapText="1" indent="15"/>
      <protection hidden="1"/>
    </xf>
    <xf numFmtId="167" fontId="16" fillId="0" borderId="53" xfId="0" applyNumberFormat="1" applyFont="1" applyBorder="1" applyAlignment="1" applyProtection="1">
      <alignment horizontal="center"/>
      <protection hidden="1"/>
    </xf>
    <xf numFmtId="167" fontId="16" fillId="0" borderId="54" xfId="0" applyNumberFormat="1" applyFont="1" applyBorder="1" applyAlignment="1" applyProtection="1">
      <alignment horizontal="center"/>
      <protection hidden="1"/>
    </xf>
    <xf numFmtId="167" fontId="16" fillId="0" borderId="55" xfId="0" applyNumberFormat="1" applyFont="1" applyBorder="1" applyAlignment="1" applyProtection="1">
      <alignment horizontal="center"/>
      <protection hidden="1"/>
    </xf>
    <xf numFmtId="167" fontId="18" fillId="0" borderId="7" xfId="0" applyNumberFormat="1" applyFont="1" applyBorder="1" applyAlignment="1" applyProtection="1">
      <alignment horizontal="center"/>
      <protection hidden="1"/>
    </xf>
    <xf numFmtId="167" fontId="18" fillId="0" borderId="6" xfId="0" applyNumberFormat="1" applyFont="1" applyBorder="1" applyAlignment="1" applyProtection="1">
      <alignment horizontal="center"/>
      <protection hidden="1"/>
    </xf>
    <xf numFmtId="167" fontId="18" fillId="0" borderId="52" xfId="0" applyNumberFormat="1" applyFont="1" applyBorder="1" applyAlignment="1" applyProtection="1">
      <alignment horizontal="center"/>
      <protection hidden="1"/>
    </xf>
    <xf numFmtId="167" fontId="18" fillId="0" borderId="32" xfId="0" applyNumberFormat="1" applyFont="1" applyBorder="1" applyAlignment="1" applyProtection="1">
      <alignment horizontal="center"/>
      <protection hidden="1"/>
    </xf>
    <xf numFmtId="167" fontId="18" fillId="0" borderId="8" xfId="0" applyNumberFormat="1" applyFont="1" applyBorder="1" applyAlignment="1" applyProtection="1">
      <alignment horizontal="center"/>
      <protection hidden="1"/>
    </xf>
    <xf numFmtId="167" fontId="7" fillId="0" borderId="13" xfId="0" applyNumberFormat="1" applyFont="1" applyBorder="1" applyAlignment="1" applyProtection="1">
      <alignment horizontal="right" indent="3"/>
      <protection hidden="1"/>
    </xf>
    <xf numFmtId="167" fontId="7" fillId="0" borderId="5" xfId="0" applyNumberFormat="1" applyFont="1" applyBorder="1" applyAlignment="1" applyProtection="1">
      <alignment horizontal="right" indent="3"/>
      <protection hidden="1"/>
    </xf>
    <xf numFmtId="167" fontId="7" fillId="0" borderId="4" xfId="0" applyNumberFormat="1" applyFont="1" applyBorder="1" applyAlignment="1" applyProtection="1">
      <alignment horizontal="right" wrapText="1" indent="3"/>
      <protection hidden="1"/>
    </xf>
    <xf numFmtId="167" fontId="7" fillId="0" borderId="0" xfId="0" applyNumberFormat="1" applyFont="1" applyAlignment="1" applyProtection="1">
      <alignment horizontal="right" wrapText="1" indent="3"/>
      <protection hidden="1"/>
    </xf>
    <xf numFmtId="167" fontId="7" fillId="0" borderId="20" xfId="0" applyNumberFormat="1" applyFont="1" applyBorder="1" applyAlignment="1" applyProtection="1">
      <alignment horizontal="right" wrapText="1" indent="3"/>
      <protection hidden="1"/>
    </xf>
    <xf numFmtId="167" fontId="7" fillId="0" borderId="13" xfId="0" applyNumberFormat="1" applyFont="1" applyBorder="1" applyAlignment="1" applyProtection="1">
      <alignment horizontal="right" wrapText="1" indent="3"/>
      <protection hidden="1"/>
    </xf>
    <xf numFmtId="167" fontId="7" fillId="0" borderId="5" xfId="0" applyNumberFormat="1" applyFont="1" applyBorder="1" applyAlignment="1" applyProtection="1">
      <alignment horizontal="right" wrapText="1" indent="3"/>
      <protection hidden="1"/>
    </xf>
    <xf numFmtId="167" fontId="9" fillId="0" borderId="21" xfId="0" applyNumberFormat="1" applyFont="1" applyBorder="1" applyAlignment="1" applyProtection="1">
      <alignment horizontal="center" vertical="top" wrapText="1"/>
      <protection hidden="1"/>
    </xf>
    <xf numFmtId="167" fontId="9" fillId="0" borderId="36" xfId="0" applyNumberFormat="1" applyFont="1" applyBorder="1" applyAlignment="1" applyProtection="1">
      <alignment horizontal="center" vertical="top" wrapText="1"/>
      <protection hidden="1"/>
    </xf>
    <xf numFmtId="167" fontId="9" fillId="0" borderId="50" xfId="0" applyNumberFormat="1" applyFont="1" applyBorder="1" applyAlignment="1" applyProtection="1">
      <alignment horizontal="center" vertical="top" wrapText="1"/>
      <protection hidden="1"/>
    </xf>
    <xf numFmtId="167" fontId="9" fillId="0" borderId="38" xfId="0" applyNumberFormat="1" applyFont="1" applyBorder="1" applyAlignment="1" applyProtection="1">
      <alignment horizontal="center" vertical="top" wrapText="1"/>
      <protection hidden="1"/>
    </xf>
    <xf numFmtId="167" fontId="9" fillId="0" borderId="56" xfId="0" applyNumberFormat="1" applyFont="1" applyBorder="1" applyAlignment="1" applyProtection="1">
      <alignment horizontal="center" vertical="top" wrapText="1"/>
      <protection hidden="1"/>
    </xf>
    <xf numFmtId="167" fontId="9" fillId="0" borderId="7" xfId="0" applyNumberFormat="1" applyFont="1" applyBorder="1" applyAlignment="1" applyProtection="1">
      <alignment horizontal="center" vertical="top" wrapText="1"/>
      <protection hidden="1"/>
    </xf>
    <xf numFmtId="167" fontId="9" fillId="0" borderId="6" xfId="0" applyNumberFormat="1" applyFont="1" applyBorder="1" applyAlignment="1" applyProtection="1">
      <alignment horizontal="center" vertical="top" wrapText="1"/>
      <protection hidden="1"/>
    </xf>
    <xf numFmtId="167" fontId="9" fillId="0" borderId="52" xfId="0" applyNumberFormat="1" applyFont="1" applyBorder="1" applyAlignment="1" applyProtection="1">
      <alignment horizontal="center" vertical="top" wrapText="1"/>
      <protection hidden="1"/>
    </xf>
    <xf numFmtId="167" fontId="9" fillId="0" borderId="32" xfId="0" applyNumberFormat="1" applyFont="1" applyBorder="1" applyAlignment="1" applyProtection="1">
      <alignment horizontal="center" vertical="top" wrapText="1"/>
      <protection hidden="1"/>
    </xf>
    <xf numFmtId="167" fontId="9" fillId="0" borderId="8" xfId="0" applyNumberFormat="1" applyFont="1" applyBorder="1" applyAlignment="1" applyProtection="1">
      <alignment horizontal="center" vertical="top" wrapText="1"/>
      <protection hidden="1"/>
    </xf>
    <xf numFmtId="0" fontId="3" fillId="0" borderId="8" xfId="0" applyFont="1" applyBorder="1" applyAlignment="1" applyProtection="1">
      <alignment horizontal="left" vertical="top" wrapText="1" indent="3"/>
      <protection hidden="1"/>
    </xf>
    <xf numFmtId="0" fontId="6" fillId="0" borderId="57" xfId="0" applyFont="1" applyBorder="1" applyAlignment="1" applyProtection="1">
      <alignment horizontal="center" vertical="top" wrapText="1"/>
      <protection hidden="1"/>
    </xf>
    <xf numFmtId="0" fontId="6" fillId="0" borderId="58" xfId="0" applyFont="1" applyBorder="1" applyAlignment="1" applyProtection="1">
      <alignment horizontal="center" vertical="top" wrapText="1"/>
      <protection hidden="1"/>
    </xf>
    <xf numFmtId="0" fontId="6" fillId="0" borderId="59" xfId="0" applyFont="1" applyBorder="1" applyAlignment="1" applyProtection="1">
      <alignment horizontal="center" vertical="top" wrapText="1"/>
      <protection hidden="1"/>
    </xf>
    <xf numFmtId="0" fontId="6" fillId="0" borderId="49" xfId="0" applyFont="1" applyBorder="1" applyAlignment="1" applyProtection="1">
      <alignment horizontal="center" vertical="top" wrapText="1"/>
      <protection hidden="1"/>
    </xf>
    <xf numFmtId="0" fontId="6" fillId="0" borderId="3" xfId="0" applyFont="1" applyBorder="1" applyAlignment="1" applyProtection="1">
      <alignment horizontal="center" vertical="top" wrapText="1"/>
      <protection hidden="1"/>
    </xf>
    <xf numFmtId="0" fontId="6" fillId="0" borderId="2" xfId="0" applyFont="1" applyBorder="1" applyAlignment="1" applyProtection="1">
      <alignment horizontal="center" vertical="top" wrapText="1"/>
      <protection hidden="1"/>
    </xf>
    <xf numFmtId="0" fontId="4" fillId="0" borderId="36" xfId="0" applyFont="1" applyBorder="1" applyAlignment="1" applyProtection="1">
      <alignment horizontal="left" vertical="top" wrapText="1" indent="3"/>
      <protection hidden="1"/>
    </xf>
    <xf numFmtId="0" fontId="4" fillId="0" borderId="50" xfId="0" applyFont="1" applyBorder="1" applyAlignment="1" applyProtection="1">
      <alignment horizontal="left" vertical="top" wrapText="1" indent="3"/>
      <protection hidden="1"/>
    </xf>
    <xf numFmtId="0" fontId="5" fillId="0" borderId="53" xfId="0" applyFont="1" applyBorder="1" applyAlignment="1" applyProtection="1">
      <alignment horizontal="center" vertical="top" wrapText="1"/>
      <protection hidden="1"/>
    </xf>
    <xf numFmtId="0" fontId="5" fillId="0" borderId="54" xfId="0" applyFont="1" applyBorder="1" applyAlignment="1" applyProtection="1">
      <alignment horizontal="center" vertical="top" wrapText="1"/>
      <protection hidden="1"/>
    </xf>
    <xf numFmtId="0" fontId="5" fillId="0" borderId="60" xfId="0" applyFont="1" applyBorder="1" applyAlignment="1" applyProtection="1">
      <alignment horizontal="center" vertical="top" wrapText="1"/>
      <protection hidden="1"/>
    </xf>
    <xf numFmtId="167" fontId="4" fillId="0" borderId="13" xfId="0" applyNumberFormat="1" applyFont="1" applyBorder="1" applyAlignment="1" applyProtection="1">
      <alignment horizontal="right" wrapText="1" indent="1"/>
      <protection hidden="1"/>
    </xf>
    <xf numFmtId="167" fontId="4" fillId="0" borderId="0" xfId="0" applyNumberFormat="1" applyFont="1" applyAlignment="1" applyProtection="1">
      <alignment horizontal="right" wrapText="1" indent="1"/>
      <protection hidden="1"/>
    </xf>
    <xf numFmtId="167" fontId="4" fillId="0" borderId="5" xfId="0" applyNumberFormat="1" applyFont="1" applyBorder="1" applyAlignment="1" applyProtection="1">
      <alignment horizontal="right" wrapText="1" indent="1"/>
      <protection hidden="1"/>
    </xf>
    <xf numFmtId="167" fontId="4" fillId="0" borderId="4" xfId="0" applyNumberFormat="1" applyFont="1" applyBorder="1" applyAlignment="1" applyProtection="1">
      <alignment horizontal="right" wrapText="1" indent="1"/>
      <protection hidden="1"/>
    </xf>
    <xf numFmtId="167" fontId="4" fillId="0" borderId="20" xfId="0" applyNumberFormat="1" applyFont="1" applyBorder="1" applyAlignment="1" applyProtection="1">
      <alignment horizontal="right" wrapText="1" indent="1"/>
      <protection hidden="1"/>
    </xf>
    <xf numFmtId="0" fontId="2" fillId="0" borderId="38" xfId="0" applyFont="1" applyBorder="1" applyAlignment="1" applyProtection="1">
      <alignment horizontal="center" vertical="top" wrapText="1"/>
      <protection hidden="1"/>
    </xf>
    <xf numFmtId="0" fontId="0" fillId="0" borderId="36" xfId="0" applyBorder="1" applyAlignment="1" applyProtection="1">
      <alignment horizontal="center" vertical="top" wrapText="1"/>
      <protection hidden="1"/>
    </xf>
    <xf numFmtId="0" fontId="0" fillId="0" borderId="50" xfId="0" applyBorder="1" applyAlignment="1" applyProtection="1">
      <alignment horizontal="center" vertical="top" wrapText="1"/>
      <protection hidden="1"/>
    </xf>
    <xf numFmtId="0" fontId="3" fillId="0" borderId="7" xfId="0" applyFont="1" applyBorder="1" applyAlignment="1" applyProtection="1">
      <alignment horizontal="center" vertical="top" wrapText="1"/>
      <protection hidden="1"/>
    </xf>
    <xf numFmtId="0" fontId="3" fillId="0" borderId="6" xfId="0" applyFont="1" applyBorder="1" applyAlignment="1" applyProtection="1">
      <alignment horizontal="center" vertical="top" wrapText="1"/>
      <protection hidden="1"/>
    </xf>
    <xf numFmtId="0" fontId="3" fillId="0" borderId="8" xfId="0" applyFont="1" applyBorder="1" applyAlignment="1" applyProtection="1">
      <alignment horizontal="center" vertical="top" wrapText="1"/>
      <protection hidden="1"/>
    </xf>
    <xf numFmtId="167" fontId="4" fillId="0" borderId="0" xfId="0" applyNumberFormat="1" applyFont="1" applyAlignment="1" applyProtection="1">
      <alignment horizontal="justify" vertical="top" wrapText="1"/>
      <protection hidden="1"/>
    </xf>
    <xf numFmtId="167" fontId="4" fillId="0" borderId="5" xfId="0" applyNumberFormat="1" applyFont="1" applyBorder="1" applyAlignment="1" applyProtection="1">
      <alignment horizontal="justify" vertical="top" wrapText="1"/>
      <protection hidden="1"/>
    </xf>
    <xf numFmtId="167" fontId="0" fillId="0" borderId="0" xfId="0" applyNumberFormat="1" applyAlignment="1" applyProtection="1">
      <alignment horizontal="right"/>
      <protection hidden="1"/>
    </xf>
    <xf numFmtId="167" fontId="0" fillId="0" borderId="20" xfId="0" applyNumberFormat="1" applyBorder="1" applyAlignment="1" applyProtection="1">
      <alignment horizontal="right"/>
      <protection hidden="1"/>
    </xf>
    <xf numFmtId="167" fontId="4" fillId="0" borderId="47" xfId="0" applyNumberFormat="1" applyFont="1" applyBorder="1" applyAlignment="1" applyProtection="1">
      <alignment horizontal="justify" vertical="top" wrapText="1"/>
      <protection hidden="1"/>
    </xf>
    <xf numFmtId="167" fontId="4" fillId="0" borderId="48" xfId="0" applyNumberFormat="1" applyFont="1" applyBorder="1" applyAlignment="1" applyProtection="1">
      <alignment horizontal="justify" vertical="top" wrapText="1"/>
      <protection hidden="1"/>
    </xf>
    <xf numFmtId="167" fontId="4" fillId="0" borderId="61" xfId="0" applyNumberFormat="1" applyFont="1" applyBorder="1" applyAlignment="1" applyProtection="1">
      <alignment horizontal="justify" vertical="top" wrapText="1"/>
      <protection hidden="1"/>
    </xf>
    <xf numFmtId="0" fontId="5" fillId="0" borderId="38" xfId="0" applyFont="1" applyBorder="1" applyAlignment="1" applyProtection="1">
      <alignment horizontal="center" vertical="top" wrapText="1"/>
      <protection hidden="1"/>
    </xf>
    <xf numFmtId="0" fontId="5" fillId="0" borderId="36" xfId="0" applyFont="1" applyBorder="1" applyAlignment="1" applyProtection="1">
      <alignment horizontal="center" vertical="top" wrapText="1"/>
      <protection hidden="1"/>
    </xf>
    <xf numFmtId="0" fontId="5" fillId="0" borderId="50" xfId="0" applyFont="1" applyBorder="1" applyAlignment="1" applyProtection="1">
      <alignment horizontal="center" vertical="top" wrapText="1"/>
      <protection hidden="1"/>
    </xf>
    <xf numFmtId="0" fontId="10" fillId="0" borderId="0" xfId="0" applyFont="1" applyAlignment="1" applyProtection="1">
      <alignment horizontal="center" vertical="top" wrapText="1"/>
      <protection hidden="1"/>
    </xf>
    <xf numFmtId="167" fontId="4" fillId="0" borderId="20" xfId="0" applyNumberFormat="1" applyFont="1" applyBorder="1" applyAlignment="1" applyProtection="1">
      <alignment horizontal="justify" vertical="top" wrapText="1"/>
      <protection hidden="1"/>
    </xf>
    <xf numFmtId="0" fontId="9" fillId="0" borderId="0" xfId="0" applyFont="1" applyAlignment="1" applyProtection="1">
      <alignment horizontal="left" vertical="top" wrapText="1" indent="1"/>
      <protection hidden="1"/>
    </xf>
    <xf numFmtId="167" fontId="8" fillId="0" borderId="0" xfId="0" applyNumberFormat="1" applyFont="1" applyAlignment="1" applyProtection="1">
      <alignment horizontal="left" vertical="top" wrapText="1" indent="2"/>
      <protection hidden="1"/>
    </xf>
    <xf numFmtId="167" fontId="8" fillId="0" borderId="20" xfId="0" applyNumberFormat="1" applyFont="1" applyBorder="1" applyAlignment="1" applyProtection="1">
      <alignment horizontal="left" vertical="top" wrapText="1" indent="2"/>
      <protection hidden="1"/>
    </xf>
    <xf numFmtId="167" fontId="4" fillId="0" borderId="13" xfId="0" applyNumberFormat="1" applyFont="1" applyBorder="1" applyAlignment="1" applyProtection="1">
      <alignment horizontal="center" wrapText="1"/>
      <protection hidden="1"/>
    </xf>
    <xf numFmtId="167" fontId="4" fillId="0" borderId="0" xfId="0" applyNumberFormat="1" applyFont="1" applyAlignment="1" applyProtection="1">
      <alignment horizontal="center" wrapText="1"/>
      <protection hidden="1"/>
    </xf>
    <xf numFmtId="167" fontId="4" fillId="0" borderId="5" xfId="0" applyNumberFormat="1" applyFont="1" applyBorder="1" applyAlignment="1" applyProtection="1">
      <alignment horizontal="center" wrapText="1"/>
      <protection hidden="1"/>
    </xf>
    <xf numFmtId="167" fontId="7" fillId="0" borderId="0" xfId="0" applyNumberFormat="1" applyFont="1" applyAlignment="1" applyProtection="1">
      <alignment horizontal="left" vertical="top" wrapText="1"/>
      <protection hidden="1"/>
    </xf>
    <xf numFmtId="167" fontId="7" fillId="0" borderId="20" xfId="0" applyNumberFormat="1" applyFont="1" applyBorder="1" applyAlignment="1" applyProtection="1">
      <alignment horizontal="left" vertical="top" wrapText="1"/>
      <protection hidden="1"/>
    </xf>
    <xf numFmtId="0" fontId="8" fillId="0" borderId="0" xfId="0" applyFont="1" applyAlignment="1" applyProtection="1">
      <alignment horizontal="center" wrapText="1"/>
      <protection hidden="1"/>
    </xf>
    <xf numFmtId="0" fontId="8" fillId="0" borderId="20" xfId="0" applyFont="1" applyBorder="1" applyAlignment="1" applyProtection="1">
      <alignment horizontal="center" wrapText="1"/>
      <protection hidden="1"/>
    </xf>
    <xf numFmtId="167" fontId="18" fillId="0" borderId="13" xfId="0" applyNumberFormat="1" applyFont="1" applyBorder="1" applyAlignment="1" applyProtection="1">
      <alignment horizontal="center"/>
      <protection hidden="1"/>
    </xf>
    <xf numFmtId="167" fontId="18" fillId="0" borderId="0" xfId="0" applyNumberFormat="1" applyFont="1" applyAlignment="1" applyProtection="1">
      <alignment horizontal="center"/>
      <protection hidden="1"/>
    </xf>
    <xf numFmtId="167" fontId="18" fillId="0" borderId="5" xfId="0" applyNumberFormat="1" applyFont="1" applyBorder="1" applyAlignment="1" applyProtection="1">
      <alignment horizontal="center"/>
      <protection hidden="1"/>
    </xf>
    <xf numFmtId="167" fontId="9" fillId="0" borderId="13" xfId="0" applyNumberFormat="1" applyFont="1" applyBorder="1" applyAlignment="1" applyProtection="1">
      <alignment horizontal="left" vertical="top" wrapText="1" indent="2"/>
      <protection hidden="1"/>
    </xf>
    <xf numFmtId="167" fontId="9" fillId="0" borderId="0" xfId="0" applyNumberFormat="1" applyFont="1" applyAlignment="1" applyProtection="1">
      <alignment horizontal="left" vertical="top" wrapText="1" indent="2"/>
      <protection hidden="1"/>
    </xf>
    <xf numFmtId="167" fontId="9" fillId="0" borderId="5" xfId="0" applyNumberFormat="1" applyFont="1" applyBorder="1" applyAlignment="1" applyProtection="1">
      <alignment horizontal="left" vertical="top" wrapText="1" indent="2"/>
      <protection hidden="1"/>
    </xf>
    <xf numFmtId="167" fontId="7" fillId="0" borderId="13" xfId="0" applyNumberFormat="1" applyFont="1" applyBorder="1" applyAlignment="1" applyProtection="1">
      <alignment horizontal="center" wrapText="1"/>
      <protection hidden="1"/>
    </xf>
    <xf numFmtId="167" fontId="7" fillId="0" borderId="0" xfId="0" applyNumberFormat="1" applyFont="1" applyAlignment="1" applyProtection="1">
      <alignment horizontal="center" wrapText="1"/>
      <protection hidden="1"/>
    </xf>
    <xf numFmtId="167" fontId="7" fillId="0" borderId="5" xfId="0" applyNumberFormat="1" applyFont="1" applyBorder="1" applyAlignment="1" applyProtection="1">
      <alignment horizontal="center" wrapText="1"/>
      <protection hidden="1"/>
    </xf>
    <xf numFmtId="167" fontId="18" fillId="0" borderId="4" xfId="0" applyNumberFormat="1" applyFont="1" applyBorder="1" applyAlignment="1" applyProtection="1">
      <alignment horizontal="center"/>
      <protection hidden="1"/>
    </xf>
    <xf numFmtId="167" fontId="18" fillId="0" borderId="20" xfId="0" applyNumberFormat="1" applyFont="1" applyBorder="1" applyAlignment="1" applyProtection="1">
      <alignment horizontal="center"/>
      <protection hidden="1"/>
    </xf>
    <xf numFmtId="167" fontId="7" fillId="0" borderId="4" xfId="0" applyNumberFormat="1" applyFont="1" applyBorder="1" applyAlignment="1" applyProtection="1">
      <alignment horizontal="center" wrapText="1"/>
      <protection hidden="1"/>
    </xf>
    <xf numFmtId="167" fontId="7" fillId="0" borderId="20" xfId="0" applyNumberFormat="1" applyFont="1" applyBorder="1" applyAlignment="1" applyProtection="1">
      <alignment horizontal="center" wrapText="1"/>
      <protection hidden="1"/>
    </xf>
    <xf numFmtId="167" fontId="7" fillId="0" borderId="32" xfId="0" applyNumberFormat="1" applyFont="1" applyBorder="1" applyAlignment="1" applyProtection="1">
      <alignment horizontal="center" wrapText="1"/>
      <protection hidden="1"/>
    </xf>
    <xf numFmtId="167" fontId="7" fillId="0" borderId="6" xfId="0" applyNumberFormat="1" applyFont="1" applyBorder="1" applyAlignment="1" applyProtection="1">
      <alignment horizontal="center" wrapText="1"/>
      <protection hidden="1"/>
    </xf>
    <xf numFmtId="167" fontId="7" fillId="0" borderId="8" xfId="0" applyNumberFormat="1" applyFont="1" applyBorder="1" applyAlignment="1" applyProtection="1">
      <alignment horizontal="center" wrapText="1"/>
      <protection hidden="1"/>
    </xf>
    <xf numFmtId="167" fontId="7" fillId="0" borderId="24" xfId="0" applyNumberFormat="1" applyFont="1" applyBorder="1" applyAlignment="1" applyProtection="1">
      <alignment horizontal="center" wrapText="1"/>
      <protection hidden="1"/>
    </xf>
    <xf numFmtId="167" fontId="7" fillId="0" borderId="45" xfId="0" applyNumberFormat="1" applyFont="1" applyBorder="1" applyAlignment="1" applyProtection="1">
      <alignment horizontal="center" wrapText="1"/>
      <protection hidden="1"/>
    </xf>
    <xf numFmtId="167" fontId="7" fillId="0" borderId="46" xfId="0" applyNumberFormat="1" applyFont="1" applyBorder="1" applyAlignment="1" applyProtection="1">
      <alignment horizontal="center" wrapText="1"/>
      <protection hidden="1"/>
    </xf>
    <xf numFmtId="0" fontId="5" fillId="0" borderId="0" xfId="0" applyFont="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20" xfId="0" applyFont="1" applyBorder="1" applyAlignment="1" applyProtection="1">
      <alignment horizontal="left" vertical="top" wrapText="1"/>
      <protection hidden="1"/>
    </xf>
    <xf numFmtId="0" fontId="16" fillId="0" borderId="20" xfId="0" applyFont="1" applyBorder="1" applyAlignment="1" applyProtection="1">
      <alignment horizontal="left"/>
      <protection hidden="1"/>
    </xf>
    <xf numFmtId="167" fontId="0" fillId="0" borderId="4" xfId="0" applyNumberFormat="1" applyBorder="1" applyAlignment="1" applyProtection="1">
      <alignment horizontal="right" indent="1"/>
      <protection hidden="1"/>
    </xf>
    <xf numFmtId="167" fontId="0" fillId="0" borderId="0" xfId="0" applyNumberFormat="1" applyAlignment="1" applyProtection="1">
      <alignment horizontal="right" indent="1"/>
      <protection hidden="1"/>
    </xf>
    <xf numFmtId="167" fontId="0" fillId="0" borderId="20" xfId="0" applyNumberFormat="1" applyBorder="1" applyAlignment="1" applyProtection="1">
      <alignment horizontal="right" indent="1"/>
      <protection hidden="1"/>
    </xf>
    <xf numFmtId="167" fontId="0" fillId="0" borderId="51" xfId="0" applyNumberFormat="1" applyBorder="1" applyAlignment="1" applyProtection="1">
      <alignment horizontal="right" indent="1"/>
      <protection hidden="1"/>
    </xf>
    <xf numFmtId="167" fontId="0" fillId="0" borderId="47" xfId="0" applyNumberFormat="1" applyBorder="1" applyAlignment="1" applyProtection="1">
      <alignment horizontal="right" indent="1"/>
      <protection hidden="1"/>
    </xf>
    <xf numFmtId="167" fontId="0" fillId="0" borderId="48" xfId="0" applyNumberFormat="1" applyBorder="1" applyAlignment="1" applyProtection="1">
      <alignment horizontal="right" indent="1"/>
      <protection hidden="1"/>
    </xf>
    <xf numFmtId="167" fontId="0" fillId="0" borderId="36" xfId="0" applyNumberFormat="1" applyBorder="1" applyAlignment="1" applyProtection="1">
      <alignment horizontal="right" indent="1"/>
      <protection hidden="1"/>
    </xf>
    <xf numFmtId="167" fontId="0" fillId="0" borderId="50" xfId="0" applyNumberFormat="1" applyBorder="1" applyAlignment="1" applyProtection="1">
      <alignment horizontal="right" indent="1"/>
      <protection hidden="1"/>
    </xf>
    <xf numFmtId="167" fontId="0" fillId="0" borderId="6" xfId="0" applyNumberFormat="1" applyBorder="1" applyAlignment="1" applyProtection="1">
      <alignment horizontal="right" indent="1"/>
      <protection hidden="1"/>
    </xf>
    <xf numFmtId="167" fontId="0" fillId="0" borderId="8" xfId="0" applyNumberFormat="1" applyBorder="1" applyAlignment="1" applyProtection="1">
      <alignment horizontal="right" indent="1"/>
      <protection hidden="1"/>
    </xf>
    <xf numFmtId="167" fontId="0" fillId="0" borderId="5" xfId="0" applyNumberFormat="1" applyBorder="1" applyAlignment="1" applyProtection="1">
      <alignment horizontal="right" indent="1"/>
      <protection hidden="1"/>
    </xf>
    <xf numFmtId="167" fontId="0" fillId="0" borderId="24" xfId="0" applyNumberFormat="1" applyBorder="1" applyAlignment="1" applyProtection="1">
      <alignment horizontal="right" indent="1"/>
      <protection hidden="1"/>
    </xf>
    <xf numFmtId="167" fontId="0" fillId="0" borderId="45" xfId="0" applyNumberFormat="1" applyBorder="1" applyAlignment="1" applyProtection="1">
      <alignment horizontal="right" indent="1"/>
      <protection hidden="1"/>
    </xf>
    <xf numFmtId="167" fontId="0" fillId="0" borderId="46" xfId="0" applyNumberFormat="1" applyBorder="1" applyAlignment="1" applyProtection="1">
      <alignment horizontal="right" indent="1"/>
      <protection hidden="1"/>
    </xf>
    <xf numFmtId="0" fontId="8" fillId="0" borderId="0" xfId="0" applyFont="1" applyAlignment="1" applyProtection="1">
      <alignment horizontal="left" vertical="center" wrapText="1"/>
      <protection hidden="1"/>
    </xf>
    <xf numFmtId="0" fontId="8" fillId="0" borderId="20" xfId="0" applyFont="1" applyBorder="1" applyAlignment="1" applyProtection="1">
      <alignment horizontal="left" vertical="center" wrapText="1"/>
      <protection hidden="1"/>
    </xf>
    <xf numFmtId="0" fontId="0" fillId="0" borderId="0" xfId="0" applyAlignment="1" applyProtection="1">
      <alignment vertical="center"/>
      <protection hidden="1"/>
    </xf>
    <xf numFmtId="0" fontId="0" fillId="0" borderId="20" xfId="0" applyBorder="1" applyAlignment="1" applyProtection="1">
      <alignment vertical="center"/>
      <protection hidden="1"/>
    </xf>
    <xf numFmtId="0" fontId="7" fillId="0" borderId="0" xfId="0" applyFont="1" applyAlignment="1" applyProtection="1">
      <alignment horizontal="left" vertical="center" wrapText="1"/>
      <protection hidden="1"/>
    </xf>
    <xf numFmtId="0" fontId="7" fillId="0" borderId="20" xfId="0" applyFont="1" applyBorder="1" applyAlignment="1" applyProtection="1">
      <alignment horizontal="left" vertical="center" wrapText="1"/>
      <protection hidden="1"/>
    </xf>
    <xf numFmtId="0" fontId="4" fillId="0" borderId="0" xfId="0" applyFont="1" applyAlignment="1" applyProtection="1">
      <alignment horizontal="left" vertical="top" wrapText="1"/>
      <protection hidden="1"/>
    </xf>
    <xf numFmtId="0" fontId="4" fillId="0" borderId="20" xfId="0" applyFont="1" applyBorder="1" applyAlignment="1" applyProtection="1">
      <alignment horizontal="left" vertical="top" wrapText="1"/>
      <protection hidden="1"/>
    </xf>
    <xf numFmtId="166" fontId="7" fillId="10" borderId="4" xfId="0" applyNumberFormat="1" applyFont="1" applyFill="1" applyBorder="1" applyAlignment="1" applyProtection="1">
      <alignment horizontal="right" wrapText="1" indent="1"/>
      <protection locked="0"/>
    </xf>
    <xf numFmtId="166" fontId="7" fillId="10" borderId="20" xfId="0" applyNumberFormat="1" applyFont="1" applyFill="1" applyBorder="1" applyAlignment="1" applyProtection="1">
      <alignment horizontal="right" wrapText="1" indent="1"/>
      <protection locked="0"/>
    </xf>
    <xf numFmtId="167" fontId="7" fillId="0" borderId="1" xfId="0" applyNumberFormat="1" applyFont="1" applyBorder="1" applyAlignment="1" applyProtection="1">
      <alignment horizontal="right" wrapText="1" indent="1"/>
      <protection hidden="1"/>
    </xf>
    <xf numFmtId="167" fontId="7" fillId="0" borderId="11" xfId="0" applyNumberFormat="1" applyFont="1" applyBorder="1" applyAlignment="1" applyProtection="1">
      <alignment horizontal="right" wrapText="1" indent="1"/>
      <protection hidden="1"/>
    </xf>
    <xf numFmtId="166" fontId="7" fillId="0" borderId="4" xfId="0" applyNumberFormat="1" applyFont="1" applyBorder="1" applyAlignment="1" applyProtection="1">
      <alignment horizontal="center" wrapText="1"/>
      <protection hidden="1"/>
    </xf>
    <xf numFmtId="166" fontId="7" fillId="0" borderId="20" xfId="0" applyNumberFormat="1" applyFont="1" applyBorder="1" applyAlignment="1" applyProtection="1">
      <alignment horizontal="center" wrapText="1"/>
      <protection hidden="1"/>
    </xf>
    <xf numFmtId="0" fontId="0" fillId="0" borderId="36" xfId="0" applyBorder="1" applyAlignment="1" applyProtection="1">
      <alignment horizontal="left"/>
      <protection hidden="1"/>
    </xf>
    <xf numFmtId="0" fontId="21" fillId="0" borderId="0" xfId="0" applyFont="1" applyAlignment="1" applyProtection="1">
      <alignment horizontal="left"/>
      <protection hidden="1"/>
    </xf>
    <xf numFmtId="0" fontId="14" fillId="0" borderId="51" xfId="0" applyFont="1" applyBorder="1" applyAlignment="1" applyProtection="1">
      <alignment horizontal="center" vertical="center" wrapText="1"/>
      <protection hidden="1"/>
    </xf>
    <xf numFmtId="0" fontId="14" fillId="0" borderId="48" xfId="0" applyFont="1" applyBorder="1" applyAlignment="1" applyProtection="1">
      <alignment horizontal="center" vertical="center" wrapText="1"/>
      <protection hidden="1"/>
    </xf>
    <xf numFmtId="0" fontId="14" fillId="0" borderId="7" xfId="0" applyFont="1" applyBorder="1" applyAlignment="1" applyProtection="1">
      <alignment horizontal="center" vertical="center" wrapText="1"/>
      <protection hidden="1"/>
    </xf>
    <xf numFmtId="0" fontId="14" fillId="0" borderId="52" xfId="0" applyFont="1" applyBorder="1" applyAlignment="1" applyProtection="1">
      <alignment horizontal="center" vertical="center" wrapText="1"/>
      <protection hidden="1"/>
    </xf>
    <xf numFmtId="0" fontId="4" fillId="0" borderId="4" xfId="0" applyFont="1" applyBorder="1" applyAlignment="1" applyProtection="1">
      <alignment horizontal="center" vertical="top" wrapText="1"/>
      <protection hidden="1"/>
    </xf>
    <xf numFmtId="0" fontId="4" fillId="0" borderId="20" xfId="0" applyFont="1" applyBorder="1" applyAlignment="1" applyProtection="1">
      <alignment horizontal="center" vertical="top" wrapText="1"/>
      <protection hidden="1"/>
    </xf>
    <xf numFmtId="166" fontId="7" fillId="0" borderId="4" xfId="0" applyNumberFormat="1" applyFont="1" applyBorder="1" applyAlignment="1" applyProtection="1">
      <alignment horizontal="right" wrapText="1" indent="1"/>
      <protection hidden="1"/>
    </xf>
    <xf numFmtId="166" fontId="7" fillId="0" borderId="20" xfId="0" applyNumberFormat="1" applyFont="1" applyBorder="1" applyAlignment="1" applyProtection="1">
      <alignment horizontal="right" wrapText="1" indent="1"/>
      <protection hidden="1"/>
    </xf>
    <xf numFmtId="0" fontId="5" fillId="0" borderId="26" xfId="0" applyFont="1" applyBorder="1" applyAlignment="1" applyProtection="1">
      <alignment horizontal="center" vertical="center" wrapText="1"/>
      <protection hidden="1"/>
    </xf>
    <xf numFmtId="0" fontId="5" fillId="0" borderId="29" xfId="0" applyFont="1" applyBorder="1" applyAlignment="1" applyProtection="1">
      <alignment horizontal="center" vertical="center" wrapText="1"/>
      <protection hidden="1"/>
    </xf>
    <xf numFmtId="0" fontId="14" fillId="0" borderId="27" xfId="0" applyFont="1" applyBorder="1" applyAlignment="1" applyProtection="1">
      <alignment horizontal="center" vertical="center" wrapText="1"/>
      <protection hidden="1"/>
    </xf>
    <xf numFmtId="0" fontId="14" fillId="0" borderId="18" xfId="0" applyFont="1" applyBorder="1" applyAlignment="1" applyProtection="1">
      <alignment horizontal="center" vertical="center" wrapText="1"/>
      <protection hidden="1"/>
    </xf>
    <xf numFmtId="0" fontId="7" fillId="0" borderId="0" xfId="0" applyFont="1" applyAlignment="1" applyProtection="1">
      <alignment horizontal="center" wrapText="1"/>
      <protection hidden="1"/>
    </xf>
    <xf numFmtId="166" fontId="9" fillId="0" borderId="4" xfId="0" applyNumberFormat="1" applyFont="1" applyBorder="1" applyAlignment="1" applyProtection="1">
      <alignment horizontal="center" vertical="top" wrapText="1"/>
      <protection hidden="1"/>
    </xf>
    <xf numFmtId="166" fontId="9" fillId="0" borderId="20" xfId="0" applyNumberFormat="1" applyFont="1" applyBorder="1" applyAlignment="1" applyProtection="1">
      <alignment horizontal="center" vertical="top" wrapText="1"/>
      <protection hidden="1"/>
    </xf>
    <xf numFmtId="167" fontId="9" fillId="0" borderId="53" xfId="0" applyNumberFormat="1" applyFont="1" applyBorder="1" applyAlignment="1" applyProtection="1">
      <alignment horizontal="right" wrapText="1" indent="1"/>
      <protection hidden="1"/>
    </xf>
    <xf numFmtId="167" fontId="9" fillId="0" borderId="55" xfId="0" applyNumberFormat="1" applyFont="1" applyBorder="1" applyAlignment="1" applyProtection="1">
      <alignment horizontal="right" wrapText="1" indent="1"/>
      <protection hidden="1"/>
    </xf>
    <xf numFmtId="167" fontId="7" fillId="10" borderId="4" xfId="0" applyNumberFormat="1" applyFont="1" applyFill="1" applyBorder="1" applyAlignment="1" applyProtection="1">
      <alignment horizontal="right" wrapText="1" indent="1"/>
      <protection locked="0"/>
    </xf>
    <xf numFmtId="167" fontId="7" fillId="10" borderId="5" xfId="0" applyNumberFormat="1" applyFont="1" applyFill="1" applyBorder="1" applyAlignment="1" applyProtection="1">
      <alignment horizontal="right" wrapText="1" indent="1"/>
      <protection locked="0"/>
    </xf>
    <xf numFmtId="167" fontId="7" fillId="10" borderId="0" xfId="0" applyNumberFormat="1" applyFont="1" applyFill="1" applyAlignment="1" applyProtection="1">
      <alignment horizontal="right" wrapText="1" indent="1"/>
      <protection locked="0"/>
    </xf>
    <xf numFmtId="167" fontId="7" fillId="10" borderId="20" xfId="0" applyNumberFormat="1" applyFont="1" applyFill="1" applyBorder="1" applyAlignment="1" applyProtection="1">
      <alignment horizontal="right" wrapText="1" indent="1"/>
      <protection locked="0"/>
    </xf>
    <xf numFmtId="167" fontId="7" fillId="10" borderId="24" xfId="0" applyNumberFormat="1" applyFont="1" applyFill="1" applyBorder="1" applyAlignment="1" applyProtection="1">
      <alignment horizontal="right" wrapText="1" indent="1"/>
      <protection locked="0"/>
    </xf>
    <xf numFmtId="167" fontId="7" fillId="10" borderId="62" xfId="0" applyNumberFormat="1" applyFont="1" applyFill="1" applyBorder="1" applyAlignment="1" applyProtection="1">
      <alignment horizontal="right" wrapText="1" indent="1"/>
      <protection locked="0"/>
    </xf>
    <xf numFmtId="167" fontId="7" fillId="10" borderId="45" xfId="0" applyNumberFormat="1" applyFont="1" applyFill="1" applyBorder="1" applyAlignment="1" applyProtection="1">
      <alignment horizontal="right" wrapText="1" indent="1"/>
      <protection locked="0"/>
    </xf>
    <xf numFmtId="167" fontId="7" fillId="10" borderId="46" xfId="0" applyNumberFormat="1" applyFont="1" applyFill="1" applyBorder="1" applyAlignment="1" applyProtection="1">
      <alignment horizontal="right" wrapText="1" indent="1"/>
      <protection locked="0"/>
    </xf>
    <xf numFmtId="0" fontId="5" fillId="0" borderId="0" xfId="0" applyFont="1" applyAlignment="1" applyProtection="1">
      <alignment horizontal="left" wrapText="1"/>
      <protection hidden="1"/>
    </xf>
    <xf numFmtId="0" fontId="5" fillId="0" borderId="20" xfId="0" applyFont="1" applyBorder="1" applyAlignment="1" applyProtection="1">
      <alignment horizontal="left" wrapText="1"/>
      <protection hidden="1"/>
    </xf>
    <xf numFmtId="167" fontId="8" fillId="0" borderId="38" xfId="0" applyNumberFormat="1" applyFont="1" applyBorder="1" applyAlignment="1" applyProtection="1">
      <alignment horizontal="right" wrapText="1" indent="1"/>
      <protection hidden="1"/>
    </xf>
    <xf numFmtId="167" fontId="8" fillId="0" borderId="50" xfId="0" applyNumberFormat="1" applyFont="1" applyBorder="1" applyAlignment="1" applyProtection="1">
      <alignment horizontal="right" wrapText="1" indent="1"/>
      <protection hidden="1"/>
    </xf>
    <xf numFmtId="167" fontId="8" fillId="0" borderId="7" xfId="0" applyNumberFormat="1" applyFont="1" applyBorder="1" applyAlignment="1" applyProtection="1">
      <alignment horizontal="right" wrapText="1" indent="1"/>
      <protection hidden="1"/>
    </xf>
    <xf numFmtId="167" fontId="8" fillId="0" borderId="8" xfId="0" applyNumberFormat="1" applyFont="1" applyBorder="1" applyAlignment="1" applyProtection="1">
      <alignment horizontal="right" wrapText="1" indent="1"/>
      <protection hidden="1"/>
    </xf>
    <xf numFmtId="167" fontId="7" fillId="0" borderId="2" xfId="0" applyNumberFormat="1" applyFont="1" applyBorder="1" applyAlignment="1" applyProtection="1">
      <alignment horizontal="right" wrapText="1" indent="1"/>
      <protection hidden="1"/>
    </xf>
    <xf numFmtId="167" fontId="7" fillId="0" borderId="4" xfId="0" applyNumberFormat="1" applyFont="1" applyBorder="1" applyAlignment="1" applyProtection="1">
      <alignment horizontal="right" wrapText="1" indent="1"/>
      <protection hidden="1"/>
    </xf>
    <xf numFmtId="167" fontId="7" fillId="0" borderId="5" xfId="0" applyNumberFormat="1" applyFont="1" applyBorder="1" applyAlignment="1" applyProtection="1">
      <alignment horizontal="right" wrapText="1" indent="1"/>
      <protection hidden="1"/>
    </xf>
    <xf numFmtId="167" fontId="7" fillId="0" borderId="4" xfId="0" applyNumberFormat="1" applyFont="1" applyBorder="1" applyAlignment="1" applyProtection="1">
      <alignment horizontal="right" vertical="center" wrapText="1"/>
      <protection hidden="1"/>
    </xf>
    <xf numFmtId="167" fontId="7" fillId="0" borderId="5" xfId="0" applyNumberFormat="1" applyFont="1" applyBorder="1" applyAlignment="1" applyProtection="1">
      <alignment horizontal="right" vertical="center" wrapText="1"/>
      <protection hidden="1"/>
    </xf>
    <xf numFmtId="167" fontId="8" fillId="0" borderId="36" xfId="0" applyNumberFormat="1" applyFont="1" applyBorder="1" applyAlignment="1" applyProtection="1">
      <alignment horizontal="right" wrapText="1" indent="1"/>
      <protection hidden="1"/>
    </xf>
    <xf numFmtId="167" fontId="8" fillId="0" borderId="56" xfId="0" applyNumberFormat="1" applyFont="1" applyBorder="1" applyAlignment="1" applyProtection="1">
      <alignment horizontal="right" wrapText="1" indent="1"/>
      <protection hidden="1"/>
    </xf>
    <xf numFmtId="167" fontId="8" fillId="0" borderId="6" xfId="0" applyNumberFormat="1" applyFont="1" applyBorder="1" applyAlignment="1" applyProtection="1">
      <alignment horizontal="right" wrapText="1" indent="1"/>
      <protection hidden="1"/>
    </xf>
    <xf numFmtId="167" fontId="8" fillId="0" borderId="52" xfId="0" applyNumberFormat="1" applyFont="1" applyBorder="1" applyAlignment="1" applyProtection="1">
      <alignment horizontal="right" wrapText="1" indent="1"/>
      <protection hidden="1"/>
    </xf>
    <xf numFmtId="167" fontId="7" fillId="0" borderId="3" xfId="0" applyNumberFormat="1" applyFont="1" applyBorder="1" applyAlignment="1" applyProtection="1">
      <alignment horizontal="right" wrapText="1" indent="1"/>
      <protection hidden="1"/>
    </xf>
    <xf numFmtId="167" fontId="7" fillId="0" borderId="0" xfId="0" applyNumberFormat="1" applyFont="1" applyAlignment="1" applyProtection="1">
      <alignment horizontal="right" wrapText="1" indent="1"/>
      <protection hidden="1"/>
    </xf>
    <xf numFmtId="167" fontId="7" fillId="0" borderId="20" xfId="0" applyNumberFormat="1" applyFont="1" applyBorder="1" applyAlignment="1" applyProtection="1">
      <alignment horizontal="right" wrapText="1" indent="1"/>
      <protection hidden="1"/>
    </xf>
    <xf numFmtId="167" fontId="8" fillId="0" borderId="10" xfId="0" applyNumberFormat="1" applyFont="1" applyBorder="1" applyAlignment="1" applyProtection="1">
      <alignment horizontal="right" wrapText="1" indent="1"/>
      <protection hidden="1"/>
    </xf>
    <xf numFmtId="167" fontId="8" fillId="0" borderId="18" xfId="0" applyNumberFormat="1" applyFont="1" applyBorder="1" applyAlignment="1" applyProtection="1">
      <alignment horizontal="right" wrapText="1" indent="1"/>
      <protection hidden="1"/>
    </xf>
    <xf numFmtId="167" fontId="7" fillId="0" borderId="0" xfId="0" applyNumberFormat="1" applyFont="1" applyAlignment="1" applyProtection="1">
      <alignment horizontal="right" vertical="center" wrapText="1"/>
      <protection hidden="1"/>
    </xf>
    <xf numFmtId="167" fontId="7" fillId="0" borderId="20" xfId="0" applyNumberFormat="1" applyFont="1" applyBorder="1" applyAlignment="1" applyProtection="1">
      <alignment horizontal="right" vertical="center" wrapText="1"/>
      <protection hidden="1"/>
    </xf>
    <xf numFmtId="0" fontId="13" fillId="0" borderId="0" xfId="0" applyFont="1" applyAlignment="1" applyProtection="1">
      <alignment horizontal="left" vertical="top" wrapText="1"/>
      <protection hidden="1"/>
    </xf>
    <xf numFmtId="0" fontId="14" fillId="0" borderId="16" xfId="0" applyFont="1" applyBorder="1" applyAlignment="1" applyProtection="1">
      <alignment horizontal="center" vertical="center" wrapText="1"/>
      <protection hidden="1"/>
    </xf>
    <xf numFmtId="0" fontId="5" fillId="0" borderId="7" xfId="0" applyFont="1" applyBorder="1" applyAlignment="1" applyProtection="1">
      <alignment horizontal="center" vertical="center" wrapText="1"/>
      <protection hidden="1"/>
    </xf>
    <xf numFmtId="0" fontId="5" fillId="0" borderId="8" xfId="0" applyFont="1" applyBorder="1" applyAlignment="1" applyProtection="1">
      <alignment horizontal="center" vertical="center" wrapText="1"/>
      <protection hidden="1"/>
    </xf>
    <xf numFmtId="167" fontId="7" fillId="0" borderId="4" xfId="0" applyNumberFormat="1" applyFont="1" applyBorder="1" applyAlignment="1" applyProtection="1">
      <alignment horizontal="right" wrapText="1"/>
      <protection hidden="1"/>
    </xf>
    <xf numFmtId="167" fontId="7" fillId="0" borderId="5" xfId="0" applyNumberFormat="1" applyFont="1" applyBorder="1" applyAlignment="1" applyProtection="1">
      <alignment horizontal="right" wrapText="1"/>
      <protection hidden="1"/>
    </xf>
    <xf numFmtId="0" fontId="14" fillId="0" borderId="47" xfId="0" applyFont="1" applyBorder="1" applyAlignment="1" applyProtection="1">
      <alignment horizontal="center" vertical="center" wrapText="1"/>
      <protection hidden="1"/>
    </xf>
    <xf numFmtId="0" fontId="14" fillId="0" borderId="4" xfId="0" applyFont="1" applyBorder="1" applyAlignment="1" applyProtection="1">
      <alignment horizontal="center" vertical="center" wrapText="1"/>
      <protection hidden="1"/>
    </xf>
    <xf numFmtId="0" fontId="14" fillId="0" borderId="0" xfId="0" applyFont="1" applyAlignment="1" applyProtection="1">
      <alignment horizontal="center" vertical="center" wrapText="1"/>
      <protection hidden="1"/>
    </xf>
    <xf numFmtId="0" fontId="14" fillId="0" borderId="20" xfId="0" applyFont="1" applyBorder="1" applyAlignment="1" applyProtection="1">
      <alignment horizontal="center" vertical="center" wrapText="1"/>
      <protection hidden="1"/>
    </xf>
    <xf numFmtId="0" fontId="5" fillId="0" borderId="15" xfId="0" applyFont="1" applyBorder="1" applyAlignment="1" applyProtection="1">
      <alignment horizontal="center" vertical="center" wrapText="1"/>
      <protection hidden="1"/>
    </xf>
    <xf numFmtId="0" fontId="14" fillId="0" borderId="61" xfId="0" applyFont="1" applyBorder="1" applyAlignment="1" applyProtection="1">
      <alignment horizontal="center" vertical="center" wrapText="1"/>
      <protection hidden="1"/>
    </xf>
    <xf numFmtId="0" fontId="14" fillId="0" borderId="5" xfId="0" applyFont="1" applyBorder="1" applyAlignment="1" applyProtection="1">
      <alignment horizontal="center" vertical="center" wrapText="1"/>
      <protection hidden="1"/>
    </xf>
    <xf numFmtId="0" fontId="5" fillId="0" borderId="6" xfId="0" applyFont="1" applyBorder="1" applyAlignment="1" applyProtection="1">
      <alignment horizontal="center" vertical="center" wrapText="1"/>
      <protection hidden="1"/>
    </xf>
    <xf numFmtId="0" fontId="5" fillId="0" borderId="52" xfId="0" applyFont="1" applyBorder="1" applyAlignment="1" applyProtection="1">
      <alignment horizontal="center" vertical="center" wrapText="1"/>
      <protection hidden="1"/>
    </xf>
    <xf numFmtId="167" fontId="7" fillId="10" borderId="10" xfId="0" applyNumberFormat="1" applyFont="1" applyFill="1" applyBorder="1" applyAlignment="1" applyProtection="1">
      <alignment horizontal="right" wrapText="1" indent="1"/>
      <protection locked="0"/>
    </xf>
    <xf numFmtId="167" fontId="7" fillId="10" borderId="16" xfId="0" applyNumberFormat="1" applyFont="1" applyFill="1" applyBorder="1" applyAlignment="1" applyProtection="1">
      <alignment horizontal="right" wrapText="1" indent="1"/>
      <protection locked="0"/>
    </xf>
    <xf numFmtId="167" fontId="7" fillId="10" borderId="38" xfId="0" applyNumberFormat="1" applyFont="1" applyFill="1" applyBorder="1" applyAlignment="1" applyProtection="1">
      <alignment horizontal="right" wrapText="1" indent="1"/>
      <protection locked="0"/>
    </xf>
    <xf numFmtId="167" fontId="7" fillId="10" borderId="36" xfId="0" applyNumberFormat="1" applyFont="1" applyFill="1" applyBorder="1" applyAlignment="1" applyProtection="1">
      <alignment horizontal="right" wrapText="1" indent="1"/>
      <protection locked="0"/>
    </xf>
    <xf numFmtId="167" fontId="7" fillId="10" borderId="56" xfId="0" applyNumberFormat="1" applyFont="1" applyFill="1" applyBorder="1" applyAlignment="1" applyProtection="1">
      <alignment horizontal="right" wrapText="1" indent="1"/>
      <protection locked="0"/>
    </xf>
    <xf numFmtId="167" fontId="7" fillId="0" borderId="0" xfId="0" applyNumberFormat="1" applyFont="1" applyAlignment="1" applyProtection="1">
      <alignment horizontal="right" wrapText="1"/>
      <protection hidden="1"/>
    </xf>
    <xf numFmtId="167" fontId="7" fillId="0" borderId="20" xfId="0" applyNumberFormat="1" applyFont="1" applyBorder="1" applyAlignment="1" applyProtection="1">
      <alignment horizontal="right" wrapText="1"/>
      <protection hidden="1"/>
    </xf>
    <xf numFmtId="167" fontId="7" fillId="10" borderId="50" xfId="0" applyNumberFormat="1" applyFont="1" applyFill="1" applyBorder="1" applyAlignment="1" applyProtection="1">
      <alignment horizontal="right" wrapText="1" indent="1"/>
      <protection locked="0"/>
    </xf>
    <xf numFmtId="0" fontId="0" fillId="0" borderId="0" xfId="0" applyAlignment="1" applyProtection="1">
      <alignment horizontal="right"/>
      <protection hidden="1"/>
    </xf>
    <xf numFmtId="167" fontId="7" fillId="0" borderId="24" xfId="0" applyNumberFormat="1" applyFont="1" applyBorder="1" applyAlignment="1" applyProtection="1">
      <alignment horizontal="right" wrapText="1" indent="1"/>
      <protection hidden="1"/>
    </xf>
    <xf numFmtId="167" fontId="7" fillId="0" borderId="46" xfId="0" applyNumberFormat="1" applyFont="1" applyBorder="1" applyAlignment="1" applyProtection="1">
      <alignment horizontal="right" wrapText="1" indent="1"/>
      <protection hidden="1"/>
    </xf>
    <xf numFmtId="0" fontId="0" fillId="0" borderId="56" xfId="0" applyBorder="1" applyAlignment="1" applyProtection="1">
      <alignment horizontal="center"/>
      <protection hidden="1"/>
    </xf>
    <xf numFmtId="167" fontId="7" fillId="0" borderId="63" xfId="0" applyNumberFormat="1" applyFont="1" applyBorder="1" applyAlignment="1" applyProtection="1">
      <alignment horizontal="center" wrapText="1"/>
      <protection hidden="1"/>
    </xf>
    <xf numFmtId="167" fontId="7" fillId="0" borderId="64" xfId="0" applyNumberFormat="1" applyFont="1" applyBorder="1" applyAlignment="1" applyProtection="1">
      <alignment horizontal="center" wrapText="1"/>
      <protection hidden="1"/>
    </xf>
    <xf numFmtId="167" fontId="7" fillId="0" borderId="65" xfId="0" applyNumberFormat="1" applyFont="1" applyBorder="1" applyAlignment="1" applyProtection="1">
      <alignment horizontal="center" wrapText="1"/>
      <protection hidden="1"/>
    </xf>
    <xf numFmtId="167" fontId="7" fillId="0" borderId="66" xfId="0" applyNumberFormat="1" applyFont="1" applyBorder="1" applyAlignment="1" applyProtection="1">
      <alignment horizontal="center" wrapText="1"/>
      <protection hidden="1"/>
    </xf>
    <xf numFmtId="0" fontId="1" fillId="0" borderId="63" xfId="0" applyFont="1" applyBorder="1" applyAlignment="1" applyProtection="1">
      <alignment horizontal="center" wrapText="1"/>
      <protection hidden="1"/>
    </xf>
    <xf numFmtId="0" fontId="1" fillId="0" borderId="67" xfId="0" applyFont="1" applyBorder="1" applyAlignment="1" applyProtection="1">
      <alignment horizontal="center" wrapText="1"/>
      <protection hidden="1"/>
    </xf>
    <xf numFmtId="0" fontId="1" fillId="0" borderId="68" xfId="0" applyFont="1" applyBorder="1" applyAlignment="1" applyProtection="1">
      <alignment horizontal="center" wrapText="1"/>
      <protection hidden="1"/>
    </xf>
    <xf numFmtId="0" fontId="1" fillId="0" borderId="69" xfId="0" applyFont="1" applyBorder="1" applyAlignment="1" applyProtection="1">
      <alignment horizontal="center" wrapText="1"/>
      <protection hidden="1"/>
    </xf>
    <xf numFmtId="0" fontId="0" fillId="0" borderId="47" xfId="0" applyBorder="1" applyAlignment="1" applyProtection="1">
      <alignment horizontal="right"/>
      <protection hidden="1"/>
    </xf>
    <xf numFmtId="0" fontId="5" fillId="0" borderId="20" xfId="0" applyFont="1" applyBorder="1" applyAlignment="1" applyProtection="1">
      <alignment horizontal="left" vertical="top" wrapText="1"/>
      <protection hidden="1"/>
    </xf>
    <xf numFmtId="0" fontId="0" fillId="10" borderId="5" xfId="0" applyFill="1" applyBorder="1" applyAlignment="1" applyProtection="1">
      <alignment horizontal="right" wrapText="1" indent="1"/>
      <protection locked="0"/>
    </xf>
    <xf numFmtId="0" fontId="0" fillId="10" borderId="20" xfId="0" applyFill="1" applyBorder="1" applyAlignment="1" applyProtection="1">
      <alignment horizontal="right" wrapText="1" indent="1"/>
      <protection locked="0"/>
    </xf>
    <xf numFmtId="0" fontId="9" fillId="0" borderId="0" xfId="0" applyFont="1" applyAlignment="1" applyProtection="1">
      <alignment horizontal="left" vertical="top" wrapText="1"/>
      <protection hidden="1"/>
    </xf>
    <xf numFmtId="167" fontId="0" fillId="10" borderId="4" xfId="0" applyNumberFormat="1" applyFill="1" applyBorder="1" applyAlignment="1" applyProtection="1">
      <alignment horizontal="right" indent="1"/>
      <protection locked="0"/>
    </xf>
    <xf numFmtId="167" fontId="0" fillId="10" borderId="20" xfId="0" applyNumberFormat="1" applyFill="1" applyBorder="1" applyAlignment="1" applyProtection="1">
      <alignment horizontal="right" indent="1"/>
      <protection locked="0"/>
    </xf>
    <xf numFmtId="0" fontId="5" fillId="0" borderId="51" xfId="0" applyFont="1" applyBorder="1" applyAlignment="1" applyProtection="1">
      <alignment horizontal="center" vertical="center" wrapText="1"/>
      <protection hidden="1"/>
    </xf>
    <xf numFmtId="0" fontId="5" fillId="0" borderId="48" xfId="0" applyFont="1" applyBorder="1" applyAlignment="1" applyProtection="1">
      <alignment horizontal="center" vertical="center" wrapText="1"/>
      <protection hidden="1"/>
    </xf>
    <xf numFmtId="0" fontId="12" fillId="0" borderId="1" xfId="0" applyFont="1" applyBorder="1" applyAlignment="1" applyProtection="1">
      <alignment horizontal="center" vertical="top" wrapText="1"/>
      <protection hidden="1"/>
    </xf>
    <xf numFmtId="0" fontId="12" fillId="0" borderId="11" xfId="0" applyFont="1" applyBorder="1" applyAlignment="1" applyProtection="1">
      <alignment horizontal="center" vertical="top" wrapText="1"/>
      <protection hidden="1"/>
    </xf>
    <xf numFmtId="0" fontId="0" fillId="0" borderId="4" xfId="0" applyBorder="1" applyAlignment="1" applyProtection="1">
      <alignment horizontal="left"/>
      <protection hidden="1"/>
    </xf>
    <xf numFmtId="167" fontId="0" fillId="0" borderId="1" xfId="0" applyNumberFormat="1" applyBorder="1" applyAlignment="1" applyProtection="1">
      <alignment horizontal="right" indent="1"/>
      <protection hidden="1"/>
    </xf>
    <xf numFmtId="167" fontId="0" fillId="0" borderId="11" xfId="0" applyNumberFormat="1" applyBorder="1" applyAlignment="1" applyProtection="1">
      <alignment horizontal="right" indent="1"/>
      <protection hidden="1"/>
    </xf>
    <xf numFmtId="0" fontId="0" fillId="0" borderId="53" xfId="0" applyBorder="1" applyAlignment="1" applyProtection="1">
      <alignment horizontal="center"/>
      <protection locked="0"/>
    </xf>
    <xf numFmtId="0" fontId="0" fillId="0" borderId="55" xfId="0" applyBorder="1" applyAlignment="1" applyProtection="1">
      <alignment horizontal="center"/>
      <protection locked="0"/>
    </xf>
    <xf numFmtId="0" fontId="0" fillId="0" borderId="36" xfId="0" applyBorder="1" applyAlignment="1" applyProtection="1">
      <alignment horizontal="left" indent="2"/>
      <protection hidden="1"/>
    </xf>
    <xf numFmtId="0" fontId="5" fillId="0" borderId="12" xfId="0" applyFont="1" applyBorder="1" applyAlignment="1" applyProtection="1">
      <alignment horizontal="center" vertical="center" wrapText="1"/>
      <protection hidden="1"/>
    </xf>
    <xf numFmtId="0" fontId="5" fillId="0" borderId="32" xfId="0" applyFont="1" applyBorder="1" applyAlignment="1" applyProtection="1">
      <alignment horizontal="center" vertical="center" wrapText="1"/>
      <protection hidden="1"/>
    </xf>
    <xf numFmtId="0" fontId="5" fillId="0" borderId="28" xfId="0" applyFont="1" applyBorder="1" applyAlignment="1" applyProtection="1">
      <alignment horizontal="center" vertical="center" wrapText="1"/>
      <protection hidden="1"/>
    </xf>
    <xf numFmtId="0" fontId="5" fillId="0" borderId="30" xfId="0" applyFont="1" applyBorder="1" applyAlignment="1" applyProtection="1">
      <alignment horizontal="center" vertical="center" wrapText="1"/>
      <protection hidden="1"/>
    </xf>
    <xf numFmtId="0" fontId="12" fillId="0" borderId="31" xfId="0" applyFont="1" applyBorder="1" applyAlignment="1" applyProtection="1">
      <alignment horizontal="center" vertical="top" wrapText="1"/>
      <protection hidden="1"/>
    </xf>
    <xf numFmtId="0" fontId="12" fillId="0" borderId="22" xfId="0" applyFont="1" applyBorder="1" applyAlignment="1" applyProtection="1">
      <alignment horizontal="center" vertical="top" wrapText="1"/>
      <protection hidden="1"/>
    </xf>
    <xf numFmtId="0" fontId="9" fillId="0" borderId="21" xfId="0" applyFont="1" applyBorder="1" applyAlignment="1" applyProtection="1">
      <alignment horizontal="center" vertical="top" wrapText="1"/>
      <protection hidden="1"/>
    </xf>
    <xf numFmtId="0" fontId="9" fillId="0" borderId="13" xfId="0" applyFont="1" applyBorder="1" applyAlignment="1" applyProtection="1">
      <alignment horizontal="center" vertical="top" wrapText="1"/>
      <protection hidden="1"/>
    </xf>
    <xf numFmtId="167" fontId="7" fillId="10" borderId="22" xfId="0" applyNumberFormat="1" applyFont="1" applyFill="1" applyBorder="1" applyAlignment="1" applyProtection="1">
      <alignment horizontal="right" wrapText="1" indent="1"/>
      <protection locked="0"/>
    </xf>
    <xf numFmtId="0" fontId="16" fillId="0" borderId="0" xfId="0" applyFont="1" applyAlignment="1" applyProtection="1">
      <alignment horizontal="left" vertical="center" wrapText="1"/>
      <protection hidden="1"/>
    </xf>
    <xf numFmtId="167" fontId="8" fillId="0" borderId="31" xfId="0" applyNumberFormat="1" applyFont="1" applyBorder="1" applyAlignment="1" applyProtection="1">
      <alignment horizontal="right" wrapText="1" indent="1"/>
      <protection hidden="1"/>
    </xf>
    <xf numFmtId="167" fontId="8" fillId="0" borderId="25" xfId="0" applyNumberFormat="1" applyFont="1" applyBorder="1" applyAlignment="1" applyProtection="1">
      <alignment horizontal="right" wrapText="1" indent="1"/>
      <protection hidden="1"/>
    </xf>
    <xf numFmtId="0" fontId="4" fillId="0" borderId="26" xfId="0" applyFont="1" applyBorder="1" applyAlignment="1" applyProtection="1">
      <alignment horizontal="center" vertical="center" wrapText="1"/>
      <protection hidden="1"/>
    </xf>
    <xf numFmtId="0" fontId="4" fillId="0" borderId="29" xfId="0" applyFont="1" applyBorder="1" applyAlignment="1" applyProtection="1">
      <alignment horizontal="center" vertical="center" wrapText="1"/>
      <protection hidden="1"/>
    </xf>
    <xf numFmtId="0" fontId="4" fillId="10" borderId="13" xfId="0" applyFont="1" applyFill="1" applyBorder="1" applyAlignment="1" applyProtection="1">
      <alignment horizontal="left" vertical="top" wrapText="1"/>
      <protection locked="0"/>
    </xf>
    <xf numFmtId="0" fontId="4" fillId="10" borderId="0" xfId="0" applyFont="1" applyFill="1" applyAlignment="1" applyProtection="1">
      <alignment horizontal="left" vertical="top" wrapText="1"/>
      <protection locked="0"/>
    </xf>
    <xf numFmtId="0" fontId="4" fillId="10" borderId="20" xfId="0" applyFont="1" applyFill="1" applyBorder="1" applyAlignment="1" applyProtection="1">
      <alignment horizontal="left" vertical="top" wrapText="1"/>
      <protection locked="0"/>
    </xf>
    <xf numFmtId="0" fontId="5" fillId="0" borderId="13" xfId="0" applyFont="1" applyBorder="1" applyAlignment="1" applyProtection="1">
      <alignment horizontal="center" vertical="top" wrapText="1"/>
      <protection hidden="1"/>
    </xf>
    <xf numFmtId="0" fontId="5" fillId="0" borderId="20" xfId="0" applyFont="1" applyBorder="1" applyAlignment="1" applyProtection="1">
      <alignment horizontal="center" vertical="top" wrapText="1"/>
      <protection hidden="1"/>
    </xf>
    <xf numFmtId="0" fontId="4" fillId="10" borderId="14" xfId="0" applyFont="1" applyFill="1" applyBorder="1" applyAlignment="1" applyProtection="1">
      <alignment horizontal="left" vertical="top" wrapText="1"/>
      <protection locked="0"/>
    </xf>
    <xf numFmtId="0" fontId="4" fillId="10" borderId="45" xfId="0" applyFont="1" applyFill="1" applyBorder="1" applyAlignment="1" applyProtection="1">
      <alignment horizontal="left" vertical="top" wrapText="1"/>
      <protection locked="0"/>
    </xf>
    <xf numFmtId="0" fontId="4" fillId="10" borderId="46" xfId="0" applyFont="1" applyFill="1" applyBorder="1" applyAlignment="1" applyProtection="1">
      <alignment horizontal="left" vertical="top" wrapText="1"/>
      <protection locked="0"/>
    </xf>
    <xf numFmtId="0" fontId="5" fillId="0" borderId="32" xfId="0" applyFont="1" applyBorder="1" applyAlignment="1" applyProtection="1">
      <alignment horizontal="center" vertical="top" wrapText="1"/>
      <protection hidden="1"/>
    </xf>
    <xf numFmtId="0" fontId="5" fillId="0" borderId="6" xfId="0" applyFont="1" applyBorder="1" applyAlignment="1" applyProtection="1">
      <alignment horizontal="center" vertical="top" wrapText="1"/>
      <protection hidden="1"/>
    </xf>
    <xf numFmtId="0" fontId="5" fillId="0" borderId="52" xfId="0" applyFont="1" applyBorder="1" applyAlignment="1" applyProtection="1">
      <alignment horizontal="center" vertical="top" wrapText="1"/>
      <protection hidden="1"/>
    </xf>
    <xf numFmtId="0" fontId="0" fillId="0" borderId="12" xfId="0" applyBorder="1" applyAlignment="1" applyProtection="1">
      <alignment horizontal="left"/>
      <protection hidden="1"/>
    </xf>
    <xf numFmtId="0" fontId="0" fillId="0" borderId="47" xfId="0" applyBorder="1" applyAlignment="1" applyProtection="1">
      <alignment horizontal="left"/>
      <protection hidden="1"/>
    </xf>
    <xf numFmtId="0" fontId="0" fillId="0" borderId="48" xfId="0" applyBorder="1" applyAlignment="1" applyProtection="1">
      <alignment horizontal="left"/>
      <protection hidden="1"/>
    </xf>
    <xf numFmtId="0" fontId="8" fillId="0" borderId="0" xfId="0" applyFont="1" applyAlignment="1" applyProtection="1">
      <alignment horizontal="left"/>
      <protection hidden="1"/>
    </xf>
    <xf numFmtId="0" fontId="7" fillId="0" borderId="12" xfId="0" applyFont="1" applyBorder="1" applyAlignment="1" applyProtection="1">
      <alignment horizontal="left"/>
      <protection hidden="1"/>
    </xf>
    <xf numFmtId="0" fontId="7" fillId="0" borderId="47" xfId="0" applyFont="1" applyBorder="1" applyAlignment="1" applyProtection="1">
      <alignment horizontal="left"/>
      <protection hidden="1"/>
    </xf>
    <xf numFmtId="0" fontId="7" fillId="0" borderId="48" xfId="0" applyFont="1" applyBorder="1" applyAlignment="1" applyProtection="1">
      <alignment horizontal="left"/>
      <protection hidden="1"/>
    </xf>
    <xf numFmtId="0" fontId="5" fillId="0" borderId="21" xfId="0" applyFont="1" applyBorder="1" applyAlignment="1" applyProtection="1">
      <alignment horizontal="center" vertical="top" wrapText="1"/>
      <protection hidden="1"/>
    </xf>
    <xf numFmtId="0" fontId="5" fillId="0" borderId="56" xfId="0" applyFont="1" applyBorder="1" applyAlignment="1" applyProtection="1">
      <alignment horizontal="center" vertical="top" wrapText="1"/>
      <protection hidden="1"/>
    </xf>
    <xf numFmtId="167" fontId="7" fillId="10" borderId="13" xfId="0" applyNumberFormat="1" applyFont="1" applyFill="1" applyBorder="1" applyAlignment="1" applyProtection="1">
      <alignment horizontal="right" wrapText="1" indent="1"/>
      <protection locked="0"/>
    </xf>
    <xf numFmtId="0" fontId="0" fillId="10" borderId="0" xfId="0" applyFill="1" applyAlignment="1" applyProtection="1">
      <alignment horizontal="left"/>
      <protection locked="0"/>
    </xf>
    <xf numFmtId="0" fontId="0" fillId="10" borderId="20" xfId="0" applyFill="1" applyBorder="1" applyAlignment="1" applyProtection="1">
      <alignment horizontal="left"/>
      <protection locked="0"/>
    </xf>
    <xf numFmtId="167" fontId="4" fillId="0" borderId="21" xfId="0" applyNumberFormat="1" applyFont="1" applyBorder="1" applyAlignment="1" applyProtection="1">
      <alignment horizontal="right" wrapText="1" indent="1"/>
      <protection hidden="1"/>
    </xf>
    <xf numFmtId="167" fontId="4" fillId="0" borderId="50" xfId="0" applyNumberFormat="1" applyFont="1" applyBorder="1" applyAlignment="1" applyProtection="1">
      <alignment horizontal="right" wrapText="1" indent="1"/>
      <protection hidden="1"/>
    </xf>
    <xf numFmtId="167" fontId="7" fillId="0" borderId="13" xfId="0" applyNumberFormat="1" applyFont="1" applyBorder="1" applyAlignment="1" applyProtection="1">
      <alignment horizontal="right" wrapText="1" indent="1"/>
      <protection locked="0" hidden="1"/>
    </xf>
    <xf numFmtId="167" fontId="7" fillId="0" borderId="5" xfId="0" applyNumberFormat="1" applyFont="1" applyBorder="1" applyAlignment="1" applyProtection="1">
      <alignment horizontal="right" wrapText="1" indent="1"/>
      <protection locked="0" hidden="1"/>
    </xf>
    <xf numFmtId="167" fontId="7" fillId="0" borderId="13" xfId="0" applyNumberFormat="1" applyFont="1" applyBorder="1" applyAlignment="1" applyProtection="1">
      <alignment horizontal="right" wrapText="1" indent="1"/>
      <protection hidden="1"/>
    </xf>
    <xf numFmtId="167" fontId="7" fillId="10" borderId="13" xfId="0" applyNumberFormat="1" applyFont="1" applyFill="1" applyBorder="1" applyAlignment="1" applyProtection="1">
      <alignment horizontal="right" indent="1"/>
      <protection locked="0"/>
    </xf>
    <xf numFmtId="167" fontId="7" fillId="10" borderId="20" xfId="0" applyNumberFormat="1" applyFont="1" applyFill="1" applyBorder="1" applyAlignment="1" applyProtection="1">
      <alignment horizontal="right" indent="1"/>
      <protection locked="0"/>
    </xf>
    <xf numFmtId="167" fontId="7" fillId="10" borderId="14" xfId="0" applyNumberFormat="1" applyFont="1" applyFill="1" applyBorder="1" applyAlignment="1" applyProtection="1">
      <alignment horizontal="right" indent="1"/>
      <protection locked="0"/>
    </xf>
    <xf numFmtId="167" fontId="7" fillId="10" borderId="46" xfId="0" applyNumberFormat="1" applyFont="1" applyFill="1" applyBorder="1" applyAlignment="1" applyProtection="1">
      <alignment horizontal="right" indent="1"/>
      <protection locked="0"/>
    </xf>
    <xf numFmtId="4" fontId="7" fillId="10" borderId="22" xfId="0" applyNumberFormat="1" applyFont="1" applyFill="1" applyBorder="1" applyAlignment="1" applyProtection="1">
      <alignment horizontal="right" wrapText="1" indent="1"/>
      <protection locked="0"/>
    </xf>
    <xf numFmtId="0" fontId="5" fillId="0" borderId="53" xfId="0" applyFont="1" applyBorder="1" applyAlignment="1" applyProtection="1">
      <alignment horizontal="center" vertical="center" wrapText="1"/>
      <protection hidden="1"/>
    </xf>
    <xf numFmtId="0" fontId="5" fillId="0" borderId="60" xfId="0" applyFont="1" applyBorder="1" applyAlignment="1" applyProtection="1">
      <alignment horizontal="center" vertical="center" wrapText="1"/>
      <protection hidden="1"/>
    </xf>
    <xf numFmtId="167" fontId="7" fillId="0" borderId="32" xfId="0" applyNumberFormat="1" applyFont="1" applyBorder="1" applyAlignment="1" applyProtection="1">
      <alignment horizontal="right" wrapText="1" indent="1"/>
      <protection hidden="1"/>
    </xf>
    <xf numFmtId="167" fontId="7" fillId="0" borderId="8" xfId="0" applyNumberFormat="1" applyFont="1" applyBorder="1" applyAlignment="1" applyProtection="1">
      <alignment horizontal="right" wrapText="1" indent="1"/>
      <protection hidden="1"/>
    </xf>
    <xf numFmtId="167" fontId="7" fillId="0" borderId="12" xfId="0" applyNumberFormat="1" applyFont="1" applyBorder="1" applyAlignment="1" applyProtection="1">
      <alignment horizontal="right" wrapText="1" indent="1"/>
      <protection hidden="1"/>
    </xf>
    <xf numFmtId="167" fontId="7" fillId="0" borderId="48" xfId="0" applyNumberFormat="1" applyFont="1" applyBorder="1" applyAlignment="1" applyProtection="1">
      <alignment horizontal="right" wrapText="1" indent="1"/>
      <protection hidden="1"/>
    </xf>
    <xf numFmtId="0" fontId="0" fillId="0" borderId="1" xfId="0" applyBorder="1" applyAlignment="1" applyProtection="1">
      <alignment horizontal="left"/>
      <protection hidden="1"/>
    </xf>
    <xf numFmtId="0" fontId="0" fillId="0" borderId="3" xfId="0" applyBorder="1" applyAlignment="1" applyProtection="1">
      <alignment horizontal="left"/>
      <protection hidden="1"/>
    </xf>
    <xf numFmtId="0" fontId="0" fillId="0" borderId="2" xfId="0" applyBorder="1" applyAlignment="1" applyProtection="1">
      <alignment horizontal="left"/>
      <protection hidden="1"/>
    </xf>
    <xf numFmtId="167" fontId="7" fillId="0" borderId="14" xfId="0" applyNumberFormat="1" applyFont="1" applyBorder="1" applyAlignment="1" applyProtection="1">
      <alignment horizontal="right" wrapText="1" indent="1"/>
      <protection hidden="1"/>
    </xf>
    <xf numFmtId="167" fontId="7" fillId="0" borderId="52" xfId="0" applyNumberFormat="1" applyFont="1" applyBorder="1" applyAlignment="1" applyProtection="1">
      <alignment horizontal="right" wrapText="1" indent="1"/>
      <protection hidden="1"/>
    </xf>
    <xf numFmtId="167" fontId="7" fillId="0" borderId="21" xfId="0" applyNumberFormat="1" applyFont="1" applyBorder="1" applyAlignment="1" applyProtection="1">
      <alignment horizontal="right" wrapText="1" indent="1"/>
      <protection hidden="1"/>
    </xf>
    <xf numFmtId="167" fontId="7" fillId="0" borderId="56" xfId="0" applyNumberFormat="1" applyFont="1" applyBorder="1" applyAlignment="1" applyProtection="1">
      <alignment horizontal="right" wrapText="1" indent="1"/>
      <protection hidden="1"/>
    </xf>
    <xf numFmtId="167" fontId="7" fillId="0" borderId="22" xfId="0" applyNumberFormat="1" applyFont="1" applyBorder="1" applyAlignment="1" applyProtection="1">
      <alignment horizontal="right" vertical="center"/>
      <protection hidden="1"/>
    </xf>
    <xf numFmtId="167" fontId="7" fillId="0" borderId="15" xfId="0" applyNumberFormat="1" applyFont="1" applyBorder="1" applyAlignment="1" applyProtection="1">
      <alignment horizontal="center"/>
      <protection hidden="1"/>
    </xf>
    <xf numFmtId="167" fontId="7" fillId="0" borderId="34" xfId="0" applyNumberFormat="1" applyFont="1" applyBorder="1" applyAlignment="1" applyProtection="1">
      <alignment horizontal="center"/>
      <protection hidden="1"/>
    </xf>
    <xf numFmtId="167" fontId="7" fillId="0" borderId="16" xfId="0" applyNumberFormat="1" applyFont="1" applyBorder="1" applyAlignment="1" applyProtection="1">
      <alignment horizontal="center"/>
      <protection hidden="1"/>
    </xf>
    <xf numFmtId="167" fontId="7" fillId="0" borderId="39" xfId="0" applyNumberFormat="1" applyFont="1" applyBorder="1" applyAlignment="1" applyProtection="1">
      <alignment horizontal="center"/>
      <protection hidden="1"/>
    </xf>
    <xf numFmtId="167" fontId="7" fillId="0" borderId="22" xfId="0" applyNumberFormat="1" applyFont="1" applyBorder="1" applyAlignment="1" applyProtection="1">
      <alignment horizontal="center"/>
      <protection hidden="1"/>
    </xf>
    <xf numFmtId="167" fontId="7" fillId="0" borderId="25" xfId="0" applyNumberFormat="1" applyFont="1" applyBorder="1" applyAlignment="1" applyProtection="1">
      <alignment horizontal="center"/>
      <protection hidden="1"/>
    </xf>
    <xf numFmtId="167" fontId="7" fillId="10" borderId="15" xfId="0" applyNumberFormat="1" applyFont="1" applyFill="1" applyBorder="1" applyAlignment="1" applyProtection="1">
      <alignment horizontal="right" vertical="center"/>
      <protection locked="0"/>
    </xf>
    <xf numFmtId="167" fontId="7" fillId="10" borderId="16" xfId="0" applyNumberFormat="1" applyFont="1" applyFill="1" applyBorder="1" applyAlignment="1" applyProtection="1">
      <alignment horizontal="right" vertical="center"/>
      <protection locked="0"/>
    </xf>
    <xf numFmtId="167" fontId="7" fillId="10" borderId="0" xfId="0" applyNumberFormat="1" applyFont="1" applyFill="1" applyAlignment="1" applyProtection="1">
      <alignment horizontal="right" indent="1"/>
      <protection locked="0"/>
    </xf>
    <xf numFmtId="167" fontId="7" fillId="0" borderId="14" xfId="0" applyNumberFormat="1" applyFont="1" applyBorder="1" applyAlignment="1" applyProtection="1">
      <alignment horizontal="right" indent="1"/>
      <protection hidden="1"/>
    </xf>
    <xf numFmtId="167" fontId="7" fillId="0" borderId="45" xfId="0" applyNumberFormat="1" applyFont="1" applyBorder="1" applyAlignment="1" applyProtection="1">
      <alignment horizontal="right" indent="1"/>
      <protection hidden="1"/>
    </xf>
    <xf numFmtId="167" fontId="7" fillId="0" borderId="46" xfId="0" applyNumberFormat="1" applyFont="1" applyBorder="1" applyAlignment="1" applyProtection="1">
      <alignment horizontal="right" indent="1"/>
      <protection hidden="1"/>
    </xf>
    <xf numFmtId="167" fontId="8" fillId="0" borderId="53" xfId="0" applyNumberFormat="1" applyFont="1" applyBorder="1" applyAlignment="1" applyProtection="1">
      <alignment horizontal="right" wrapText="1" indent="1"/>
      <protection hidden="1"/>
    </xf>
    <xf numFmtId="167" fontId="8" fillId="0" borderId="54" xfId="0" applyNumberFormat="1" applyFont="1" applyBorder="1" applyAlignment="1" applyProtection="1">
      <alignment horizontal="right" wrapText="1" indent="1"/>
      <protection hidden="1"/>
    </xf>
    <xf numFmtId="0" fontId="8" fillId="0" borderId="5" xfId="0" applyFont="1" applyBorder="1" applyAlignment="1" applyProtection="1">
      <alignment horizontal="left" vertical="top" wrapText="1"/>
      <protection hidden="1"/>
    </xf>
    <xf numFmtId="167" fontId="7" fillId="0" borderId="12" xfId="0" applyNumberFormat="1" applyFont="1" applyBorder="1" applyAlignment="1" applyProtection="1">
      <alignment horizontal="right" indent="1"/>
      <protection hidden="1"/>
    </xf>
    <xf numFmtId="167" fontId="7" fillId="0" borderId="47" xfId="0" applyNumberFormat="1" applyFont="1" applyBorder="1" applyAlignment="1" applyProtection="1">
      <alignment horizontal="right" indent="1"/>
      <protection hidden="1"/>
    </xf>
    <xf numFmtId="167" fontId="7" fillId="0" borderId="48" xfId="0" applyNumberFormat="1" applyFont="1" applyBorder="1" applyAlignment="1" applyProtection="1">
      <alignment horizontal="right" indent="1"/>
      <protection hidden="1"/>
    </xf>
    <xf numFmtId="167" fontId="7" fillId="0" borderId="13" xfId="0" applyNumberFormat="1" applyFont="1" applyBorder="1" applyAlignment="1" applyProtection="1">
      <alignment horizontal="right" indent="1"/>
      <protection hidden="1"/>
    </xf>
    <xf numFmtId="0" fontId="5" fillId="0" borderId="57" xfId="0" applyFont="1" applyBorder="1" applyAlignment="1" applyProtection="1">
      <alignment horizontal="center" vertical="top" wrapText="1"/>
      <protection hidden="1"/>
    </xf>
    <xf numFmtId="0" fontId="5" fillId="0" borderId="58" xfId="0" applyFont="1" applyBorder="1" applyAlignment="1" applyProtection="1">
      <alignment horizontal="center" vertical="top" wrapText="1"/>
      <protection hidden="1"/>
    </xf>
    <xf numFmtId="0" fontId="5" fillId="0" borderId="59" xfId="0" applyFont="1" applyBorder="1" applyAlignment="1" applyProtection="1">
      <alignment horizontal="center" vertical="top" wrapText="1"/>
      <protection hidden="1"/>
    </xf>
    <xf numFmtId="0" fontId="5" fillId="0" borderId="51" xfId="0" applyFont="1" applyBorder="1" applyAlignment="1" applyProtection="1">
      <alignment horizontal="center" vertical="top" wrapText="1"/>
      <protection hidden="1"/>
    </xf>
    <xf numFmtId="0" fontId="0" fillId="0" borderId="61" xfId="0" applyBorder="1" applyProtection="1">
      <protection hidden="1"/>
    </xf>
    <xf numFmtId="167" fontId="7" fillId="10" borderId="1" xfId="0" applyNumberFormat="1" applyFont="1" applyFill="1" applyBorder="1" applyAlignment="1" applyProtection="1">
      <alignment horizontal="right" wrapText="1" indent="1"/>
      <protection locked="0"/>
    </xf>
    <xf numFmtId="167" fontId="7" fillId="10" borderId="3" xfId="0" applyNumberFormat="1" applyFont="1" applyFill="1" applyBorder="1" applyAlignment="1" applyProtection="1">
      <alignment horizontal="right" wrapText="1" indent="1"/>
      <protection locked="0"/>
    </xf>
    <xf numFmtId="167" fontId="7" fillId="10" borderId="11" xfId="0" applyNumberFormat="1" applyFont="1" applyFill="1" applyBorder="1" applyAlignment="1" applyProtection="1">
      <alignment horizontal="right" wrapText="1" indent="1"/>
      <protection locked="0"/>
    </xf>
    <xf numFmtId="167" fontId="7" fillId="10" borderId="2" xfId="0" applyNumberFormat="1" applyFont="1" applyFill="1" applyBorder="1" applyAlignment="1" applyProtection="1">
      <alignment horizontal="right" wrapText="1" indent="1"/>
      <protection locked="0"/>
    </xf>
    <xf numFmtId="0" fontId="5" fillId="0" borderId="38" xfId="0" applyFont="1" applyBorder="1" applyAlignment="1" applyProtection="1">
      <alignment horizontal="center" vertical="center" wrapText="1"/>
      <protection hidden="1"/>
    </xf>
    <xf numFmtId="0" fontId="5" fillId="0" borderId="50" xfId="0" applyFont="1" applyBorder="1" applyAlignment="1" applyProtection="1">
      <alignment horizontal="center" vertical="center" wrapText="1"/>
      <protection hidden="1"/>
    </xf>
    <xf numFmtId="0" fontId="5" fillId="0" borderId="21" xfId="0" applyFont="1" applyBorder="1" applyAlignment="1" applyProtection="1">
      <alignment horizontal="center" vertical="center" wrapText="1"/>
      <protection hidden="1"/>
    </xf>
    <xf numFmtId="0" fontId="8" fillId="0" borderId="54" xfId="0" applyFont="1" applyBorder="1" applyAlignment="1" applyProtection="1">
      <alignment horizontal="right" wrapText="1" indent="1"/>
      <protection hidden="1"/>
    </xf>
    <xf numFmtId="0" fontId="0" fillId="0" borderId="3" xfId="0" applyBorder="1" applyProtection="1">
      <protection hidden="1"/>
    </xf>
    <xf numFmtId="0" fontId="0" fillId="0" borderId="11" xfId="0" applyBorder="1" applyProtection="1">
      <protection hidden="1"/>
    </xf>
    <xf numFmtId="0" fontId="12" fillId="0" borderId="7" xfId="0" applyFont="1" applyBorder="1" applyAlignment="1" applyProtection="1">
      <alignment horizontal="center" vertical="top" wrapText="1"/>
      <protection hidden="1"/>
    </xf>
    <xf numFmtId="0" fontId="0" fillId="0" borderId="8" xfId="0" applyBorder="1" applyProtection="1">
      <protection hidden="1"/>
    </xf>
    <xf numFmtId="167" fontId="7" fillId="10" borderId="7" xfId="0" applyNumberFormat="1" applyFont="1" applyFill="1" applyBorder="1" applyAlignment="1" applyProtection="1">
      <alignment horizontal="right" wrapText="1" indent="1"/>
      <protection locked="0"/>
    </xf>
    <xf numFmtId="167" fontId="7" fillId="10" borderId="8" xfId="0" applyNumberFormat="1" applyFont="1" applyFill="1" applyBorder="1" applyAlignment="1" applyProtection="1">
      <alignment horizontal="right" wrapText="1" indent="1"/>
      <protection locked="0"/>
    </xf>
    <xf numFmtId="167" fontId="7" fillId="10" borderId="6" xfId="0" applyNumberFormat="1" applyFont="1" applyFill="1" applyBorder="1" applyAlignment="1" applyProtection="1">
      <alignment horizontal="right" wrapText="1" indent="1"/>
      <protection locked="0"/>
    </xf>
    <xf numFmtId="167" fontId="7" fillId="10" borderId="52" xfId="0" applyNumberFormat="1" applyFont="1" applyFill="1" applyBorder="1" applyAlignment="1" applyProtection="1">
      <alignment horizontal="right" wrapText="1" indent="1"/>
      <protection locked="0"/>
    </xf>
    <xf numFmtId="167" fontId="7" fillId="0" borderId="7" xfId="0" applyNumberFormat="1" applyFont="1" applyBorder="1" applyAlignment="1" applyProtection="1">
      <alignment horizontal="right" wrapText="1" indent="1"/>
      <protection hidden="1"/>
    </xf>
    <xf numFmtId="167" fontId="7" fillId="0" borderId="6" xfId="0" applyNumberFormat="1" applyFont="1" applyBorder="1" applyAlignment="1" applyProtection="1">
      <alignment horizontal="right" wrapText="1" indent="1"/>
      <protection hidden="1"/>
    </xf>
    <xf numFmtId="0" fontId="8" fillId="0" borderId="55" xfId="0" applyFont="1" applyBorder="1" applyAlignment="1" applyProtection="1">
      <alignment horizontal="right" wrapText="1" indent="1"/>
      <protection hidden="1"/>
    </xf>
    <xf numFmtId="0" fontId="5" fillId="0" borderId="36" xfId="0" applyFont="1" applyBorder="1" applyAlignment="1" applyProtection="1">
      <alignment horizontal="center" vertical="center" wrapText="1"/>
      <protection hidden="1"/>
    </xf>
    <xf numFmtId="0" fontId="5" fillId="0" borderId="56" xfId="0" applyFont="1" applyBorder="1" applyAlignment="1" applyProtection="1">
      <alignment horizontal="center" vertical="center" wrapText="1"/>
      <protection hidden="1"/>
    </xf>
    <xf numFmtId="167" fontId="7" fillId="0" borderId="51" xfId="0" applyNumberFormat="1" applyFont="1" applyBorder="1" applyAlignment="1" applyProtection="1">
      <alignment horizontal="right" indent="1"/>
      <protection hidden="1"/>
    </xf>
    <xf numFmtId="167" fontId="8" fillId="0" borderId="55" xfId="0" applyNumberFormat="1" applyFont="1" applyBorder="1" applyAlignment="1" applyProtection="1">
      <alignment horizontal="right" wrapText="1" indent="1"/>
      <protection hidden="1"/>
    </xf>
    <xf numFmtId="167" fontId="7" fillId="10" borderId="4" xfId="0" applyNumberFormat="1" applyFont="1" applyFill="1" applyBorder="1" applyAlignment="1" applyProtection="1">
      <alignment horizontal="right" indent="1"/>
      <protection locked="0"/>
    </xf>
    <xf numFmtId="167" fontId="7" fillId="0" borderId="24" xfId="0" applyNumberFormat="1" applyFont="1" applyBorder="1" applyAlignment="1" applyProtection="1">
      <alignment horizontal="right" indent="1"/>
      <protection hidden="1"/>
    </xf>
    <xf numFmtId="0" fontId="7" fillId="10" borderId="0" xfId="0" applyFont="1" applyFill="1" applyAlignment="1" applyProtection="1">
      <alignment horizontal="left" vertical="top" wrapText="1"/>
      <protection locked="0"/>
    </xf>
    <xf numFmtId="0" fontId="7" fillId="10" borderId="20" xfId="0" applyFont="1" applyFill="1" applyBorder="1" applyAlignment="1" applyProtection="1">
      <alignment horizontal="left" vertical="top" wrapText="1"/>
      <protection locked="0"/>
    </xf>
    <xf numFmtId="167" fontId="7" fillId="0" borderId="36" xfId="0" applyNumberFormat="1" applyFont="1" applyBorder="1" applyAlignment="1" applyProtection="1">
      <alignment horizontal="right" wrapText="1" indent="1"/>
      <protection hidden="1"/>
    </xf>
    <xf numFmtId="167" fontId="7" fillId="0" borderId="50" xfId="0" applyNumberFormat="1" applyFont="1" applyBorder="1" applyAlignment="1" applyProtection="1">
      <alignment horizontal="right" wrapText="1" indent="1"/>
      <protection hidden="1"/>
    </xf>
    <xf numFmtId="167" fontId="7" fillId="0" borderId="22" xfId="0" applyNumberFormat="1" applyFont="1" applyBorder="1" applyAlignment="1" applyProtection="1">
      <alignment horizontal="right" wrapText="1" indent="1"/>
      <protection hidden="1"/>
    </xf>
    <xf numFmtId="167" fontId="7" fillId="0" borderId="5" xfId="0" applyNumberFormat="1" applyFont="1" applyBorder="1" applyAlignment="1" applyProtection="1">
      <alignment horizontal="right" indent="1"/>
      <protection hidden="1"/>
    </xf>
    <xf numFmtId="167" fontId="7" fillId="0" borderId="32" xfId="0" applyNumberFormat="1" applyFont="1" applyBorder="1" applyAlignment="1" applyProtection="1">
      <alignment horizontal="right" indent="1"/>
      <protection hidden="1"/>
    </xf>
    <xf numFmtId="167" fontId="7" fillId="0" borderId="8" xfId="0" applyNumberFormat="1" applyFont="1" applyBorder="1" applyAlignment="1" applyProtection="1">
      <alignment horizontal="right" indent="1"/>
      <protection hidden="1"/>
    </xf>
    <xf numFmtId="0" fontId="5" fillId="0" borderId="10" xfId="0" applyFont="1" applyBorder="1" applyAlignment="1" applyProtection="1">
      <alignment horizontal="center" vertical="center" wrapText="1"/>
      <protection hidden="1"/>
    </xf>
    <xf numFmtId="0" fontId="5" fillId="0" borderId="39" xfId="0" applyFont="1" applyBorder="1" applyAlignment="1" applyProtection="1">
      <alignment horizontal="center" vertical="center" wrapText="1"/>
      <protection hidden="1"/>
    </xf>
    <xf numFmtId="0" fontId="7" fillId="10" borderId="0" xfId="0" applyFont="1" applyFill="1" applyAlignment="1" applyProtection="1">
      <alignment horizontal="left" wrapText="1"/>
      <protection locked="0"/>
    </xf>
    <xf numFmtId="0" fontId="7" fillId="10" borderId="20" xfId="0" applyFont="1" applyFill="1" applyBorder="1" applyAlignment="1" applyProtection="1">
      <alignment horizontal="left" wrapText="1"/>
      <protection locked="0"/>
    </xf>
    <xf numFmtId="0" fontId="8" fillId="0" borderId="5" xfId="0" applyFont="1" applyBorder="1" applyAlignment="1" applyProtection="1">
      <alignment horizontal="left" wrapText="1"/>
      <protection hidden="1"/>
    </xf>
    <xf numFmtId="0" fontId="5" fillId="0" borderId="4" xfId="0" applyFont="1" applyBorder="1" applyAlignment="1" applyProtection="1">
      <alignment horizontal="center" vertical="center" wrapText="1"/>
      <protection hidden="1"/>
    </xf>
    <xf numFmtId="0" fontId="5" fillId="0" borderId="5" xfId="0" applyFont="1" applyBorder="1" applyAlignment="1" applyProtection="1">
      <alignment horizontal="center" vertical="center" wrapText="1"/>
      <protection hidden="1"/>
    </xf>
    <xf numFmtId="167" fontId="7" fillId="0" borderId="51" xfId="0" applyNumberFormat="1" applyFont="1" applyBorder="1" applyAlignment="1" applyProtection="1">
      <alignment horizontal="right" wrapText="1" indent="1"/>
      <protection hidden="1"/>
    </xf>
    <xf numFmtId="167" fontId="7" fillId="0" borderId="4" xfId="0" applyNumberFormat="1" applyFont="1" applyBorder="1" applyAlignment="1" applyProtection="1">
      <alignment horizontal="right" wrapText="1" indent="1"/>
      <protection locked="0"/>
    </xf>
    <xf numFmtId="167" fontId="7" fillId="0" borderId="20" xfId="0" applyNumberFormat="1" applyFont="1" applyBorder="1" applyAlignment="1" applyProtection="1">
      <alignment horizontal="right" wrapText="1" indent="1"/>
      <protection locked="0"/>
    </xf>
    <xf numFmtId="0" fontId="0" fillId="10" borderId="7" xfId="0" applyFill="1" applyBorder="1" applyAlignment="1" applyProtection="1">
      <alignment horizontal="left" vertical="top" wrapText="1"/>
      <protection locked="0"/>
    </xf>
    <xf numFmtId="0" fontId="0" fillId="10" borderId="6" xfId="0" applyFill="1" applyBorder="1" applyAlignment="1" applyProtection="1">
      <alignment horizontal="left" vertical="top" wrapText="1"/>
      <protection locked="0"/>
    </xf>
    <xf numFmtId="0" fontId="0" fillId="10" borderId="8" xfId="0" applyFill="1" applyBorder="1" applyAlignment="1" applyProtection="1">
      <alignment horizontal="left" vertical="top" wrapText="1"/>
      <protection locked="0"/>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36" xfId="0" applyBorder="1" applyAlignment="1">
      <alignment horizontal="left"/>
    </xf>
    <xf numFmtId="0" fontId="0" fillId="0" borderId="50" xfId="0" applyBorder="1" applyAlignment="1">
      <alignment horizontal="left"/>
    </xf>
    <xf numFmtId="0" fontId="0" fillId="10" borderId="4" xfId="0" applyFill="1" applyBorder="1" applyAlignment="1" applyProtection="1">
      <alignment horizontal="left" vertical="top" wrapText="1"/>
      <protection locked="0"/>
    </xf>
    <xf numFmtId="0" fontId="0" fillId="10" borderId="0" xfId="0" applyFill="1" applyAlignment="1" applyProtection="1">
      <alignment horizontal="left" vertical="top" wrapText="1"/>
      <protection locked="0"/>
    </xf>
    <xf numFmtId="0" fontId="0" fillId="10" borderId="5" xfId="0" applyFill="1" applyBorder="1" applyAlignment="1" applyProtection="1">
      <alignment horizontal="left" vertical="top" wrapText="1"/>
      <protection locked="0"/>
    </xf>
    <xf numFmtId="0" fontId="0" fillId="0" borderId="38" xfId="0" applyBorder="1" applyAlignment="1">
      <alignment horizontal="left"/>
    </xf>
    <xf numFmtId="0" fontId="16" fillId="10" borderId="4" xfId="0" applyFont="1" applyFill="1" applyBorder="1" applyAlignment="1" applyProtection="1">
      <alignment horizontal="center"/>
      <protection locked="0"/>
    </xf>
    <xf numFmtId="0" fontId="16" fillId="10" borderId="0" xfId="0" applyFont="1" applyFill="1" applyAlignment="1" applyProtection="1">
      <alignment horizontal="center"/>
      <protection locked="0"/>
    </xf>
    <xf numFmtId="3" fontId="0" fillId="0" borderId="1" xfId="0" applyNumberFormat="1" applyBorder="1" applyAlignment="1" applyProtection="1">
      <alignment horizontal="left" indent="3"/>
      <protection hidden="1"/>
    </xf>
    <xf numFmtId="3" fontId="0" fillId="0" borderId="2" xfId="0" applyNumberFormat="1" applyBorder="1" applyAlignment="1" applyProtection="1">
      <alignment horizontal="left" indent="3"/>
      <protection hidden="1"/>
    </xf>
    <xf numFmtId="0" fontId="21" fillId="0" borderId="0" xfId="0" applyFont="1" applyAlignment="1">
      <alignment horizontal="left"/>
    </xf>
    <xf numFmtId="165" fontId="0" fillId="10" borderId="7" xfId="0" applyNumberFormat="1" applyFill="1" applyBorder="1" applyAlignment="1" applyProtection="1">
      <alignment horizontal="left"/>
      <protection locked="0"/>
    </xf>
    <xf numFmtId="165" fontId="0" fillId="10" borderId="6" xfId="0" applyNumberFormat="1" applyFill="1" applyBorder="1" applyAlignment="1" applyProtection="1">
      <alignment horizontal="left"/>
      <protection locked="0"/>
    </xf>
    <xf numFmtId="165" fontId="0" fillId="10" borderId="8" xfId="0" applyNumberFormat="1" applyFill="1" applyBorder="1" applyAlignment="1" applyProtection="1">
      <alignment horizontal="left"/>
      <protection locked="0"/>
    </xf>
    <xf numFmtId="0" fontId="0" fillId="10" borderId="7" xfId="0" applyFill="1" applyBorder="1" applyAlignment="1" applyProtection="1">
      <alignment horizontal="left"/>
      <protection locked="0"/>
    </xf>
    <xf numFmtId="0" fontId="0" fillId="0" borderId="6" xfId="0" applyBorder="1" applyAlignment="1" applyProtection="1">
      <alignment horizontal="left"/>
      <protection locked="0"/>
    </xf>
    <xf numFmtId="0" fontId="0" fillId="0" borderId="8" xfId="0" applyBorder="1" applyAlignment="1" applyProtection="1">
      <alignment horizontal="left"/>
      <protection locked="0"/>
    </xf>
    <xf numFmtId="0" fontId="0" fillId="10" borderId="4" xfId="0" applyFill="1" applyBorder="1" applyAlignment="1" applyProtection="1">
      <alignment horizontal="left"/>
      <protection locked="0"/>
    </xf>
    <xf numFmtId="0" fontId="0" fillId="0" borderId="0" xfId="0" applyAlignment="1" applyProtection="1">
      <alignment horizontal="left"/>
      <protection locked="0"/>
    </xf>
    <xf numFmtId="0" fontId="0" fillId="0" borderId="5" xfId="0" applyBorder="1" applyAlignment="1" applyProtection="1">
      <alignment horizontal="left"/>
      <protection locked="0"/>
    </xf>
    <xf numFmtId="0" fontId="0" fillId="10" borderId="38" xfId="0" applyFill="1" applyBorder="1" applyAlignment="1" applyProtection="1">
      <alignment horizontal="left"/>
      <protection locked="0"/>
    </xf>
    <xf numFmtId="0" fontId="0" fillId="0" borderId="36" xfId="0" applyBorder="1" applyAlignment="1" applyProtection="1">
      <alignment horizontal="left"/>
      <protection locked="0"/>
    </xf>
    <xf numFmtId="0" fontId="0" fillId="0" borderId="50" xfId="0" applyBorder="1" applyAlignment="1" applyProtection="1">
      <alignment horizontal="left"/>
      <protection locked="0"/>
    </xf>
    <xf numFmtId="0" fontId="16" fillId="0" borderId="1" xfId="0" applyFont="1" applyBorder="1" applyAlignment="1">
      <alignment horizontal="left"/>
    </xf>
    <xf numFmtId="0" fontId="16" fillId="0" borderId="3" xfId="0" applyFont="1" applyBorder="1" applyAlignment="1">
      <alignment horizontal="left"/>
    </xf>
    <xf numFmtId="0" fontId="16" fillId="0" borderId="2" xfId="0" applyFont="1" applyBorder="1" applyAlignment="1">
      <alignment horizontal="left"/>
    </xf>
    <xf numFmtId="0" fontId="16" fillId="0" borderId="1" xfId="0" applyFont="1" applyBorder="1" applyAlignment="1">
      <alignment horizontal="left" vertical="center"/>
    </xf>
    <xf numFmtId="0" fontId="16" fillId="0" borderId="3" xfId="0" applyFont="1" applyBorder="1" applyAlignment="1">
      <alignment horizontal="left" vertical="center"/>
    </xf>
    <xf numFmtId="0" fontId="16" fillId="0" borderId="2" xfId="0" applyFont="1" applyBorder="1" applyAlignment="1">
      <alignment horizontal="left" vertical="center"/>
    </xf>
    <xf numFmtId="0" fontId="0" fillId="0" borderId="3" xfId="0" applyBorder="1" applyAlignment="1">
      <alignment vertical="center"/>
    </xf>
    <xf numFmtId="0" fontId="16" fillId="0" borderId="38" xfId="0" applyFont="1" applyBorder="1" applyAlignment="1">
      <alignment horizontal="left"/>
    </xf>
    <xf numFmtId="0" fontId="16" fillId="0" borderId="36" xfId="0" applyFont="1" applyBorder="1" applyAlignment="1">
      <alignment horizontal="left"/>
    </xf>
    <xf numFmtId="0" fontId="16" fillId="0" borderId="50" xfId="0" applyFont="1" applyBorder="1" applyAlignment="1">
      <alignment horizontal="left"/>
    </xf>
    <xf numFmtId="0" fontId="0" fillId="10" borderId="36" xfId="0" applyFill="1" applyBorder="1" applyAlignment="1" applyProtection="1">
      <alignment horizontal="left"/>
      <protection locked="0"/>
    </xf>
    <xf numFmtId="0" fontId="0" fillId="10" borderId="50" xfId="0" applyFill="1" applyBorder="1" applyAlignment="1" applyProtection="1">
      <alignment horizontal="left"/>
      <protection locked="0"/>
    </xf>
    <xf numFmtId="0" fontId="0" fillId="10" borderId="6" xfId="0" applyFill="1" applyBorder="1" applyAlignment="1" applyProtection="1">
      <alignment horizontal="left"/>
      <protection locked="0"/>
    </xf>
    <xf numFmtId="0" fontId="0" fillId="10" borderId="8" xfId="0" applyFill="1" applyBorder="1" applyAlignment="1" applyProtection="1">
      <alignment horizontal="left"/>
      <protection locked="0"/>
    </xf>
    <xf numFmtId="0" fontId="0" fillId="10" borderId="5" xfId="0" applyFill="1" applyBorder="1" applyAlignment="1" applyProtection="1">
      <alignment horizontal="left"/>
      <protection locked="0"/>
    </xf>
    <xf numFmtId="0" fontId="0" fillId="0" borderId="7" xfId="0" applyBorder="1" applyAlignment="1">
      <alignment horizontal="left"/>
    </xf>
    <xf numFmtId="0" fontId="0" fillId="0" borderId="6" xfId="0" applyBorder="1" applyAlignment="1">
      <alignment horizontal="left"/>
    </xf>
    <xf numFmtId="0" fontId="0" fillId="0" borderId="8" xfId="0" applyBorder="1" applyAlignment="1">
      <alignment horizontal="left"/>
    </xf>
    <xf numFmtId="0" fontId="16" fillId="10" borderId="4" xfId="0" applyFont="1" applyFill="1" applyBorder="1" applyAlignment="1" applyProtection="1">
      <alignment horizontal="left"/>
      <protection locked="0"/>
    </xf>
    <xf numFmtId="0" fontId="16" fillId="10" borderId="0" xfId="0" applyFont="1" applyFill="1" applyAlignment="1" applyProtection="1">
      <alignment horizontal="left"/>
      <protection locked="0"/>
    </xf>
    <xf numFmtId="0" fontId="16" fillId="10" borderId="5" xfId="0" applyFont="1" applyFill="1" applyBorder="1" applyAlignment="1" applyProtection="1">
      <alignment horizontal="left"/>
      <protection locked="0"/>
    </xf>
    <xf numFmtId="0" fontId="2" fillId="10" borderId="7" xfId="0" applyFont="1" applyFill="1" applyBorder="1" applyAlignment="1" applyProtection="1">
      <alignment horizontal="left" vertical="top" wrapText="1"/>
      <protection locked="0"/>
    </xf>
    <xf numFmtId="0" fontId="2" fillId="10" borderId="6" xfId="0" applyFont="1" applyFill="1" applyBorder="1" applyAlignment="1" applyProtection="1">
      <alignment horizontal="left" vertical="top" wrapText="1"/>
      <protection locked="0"/>
    </xf>
    <xf numFmtId="0" fontId="2" fillId="10" borderId="8" xfId="0" applyFont="1" applyFill="1" applyBorder="1" applyAlignment="1" applyProtection="1">
      <alignment horizontal="left" vertical="top" wrapText="1"/>
      <protection locked="0"/>
    </xf>
    <xf numFmtId="0" fontId="2" fillId="10" borderId="4" xfId="0" applyFont="1" applyFill="1" applyBorder="1" applyAlignment="1" applyProtection="1">
      <alignment horizontal="left" vertical="top" wrapText="1"/>
      <protection locked="0"/>
    </xf>
    <xf numFmtId="0" fontId="2" fillId="10" borderId="0" xfId="0" applyFont="1" applyFill="1" applyAlignment="1" applyProtection="1">
      <alignment horizontal="left" vertical="top" wrapText="1"/>
      <protection locked="0"/>
    </xf>
    <xf numFmtId="0" fontId="2" fillId="10" borderId="5" xfId="0" applyFont="1" applyFill="1" applyBorder="1" applyAlignment="1" applyProtection="1">
      <alignment horizontal="left" vertical="top" wrapText="1"/>
      <protection locked="0"/>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builtinId="22" customBuiltin="1"/>
    <cellStyle name="Controlecel" xfId="26" builtinId="23" customBuiltin="1"/>
    <cellStyle name="Euro" xfId="27" xr:uid="{ED0C4512-F40A-4C8D-BE22-A108C756597D}"/>
    <cellStyle name="Gekoppelde cel" xfId="28" builtinId="24" customBuiltin="1"/>
    <cellStyle name="Goed" xfId="29" builtinId="26" customBuiltin="1"/>
    <cellStyle name="Invoer" xfId="30" builtinId="20" customBuiltin="1"/>
    <cellStyle name="Kop 1" xfId="31" builtinId="16" customBuiltin="1"/>
    <cellStyle name="Kop 2" xfId="32" builtinId="17" customBuiltin="1"/>
    <cellStyle name="Kop 3" xfId="33" builtinId="18" customBuiltin="1"/>
    <cellStyle name="Kop 4" xfId="34" builtinId="19" customBuiltin="1"/>
    <cellStyle name="Neutraal" xfId="35" builtinId="28" customBuiltin="1"/>
    <cellStyle name="Notitie" xfId="36" builtinId="10" customBuiltin="1"/>
    <cellStyle name="Ongeldig" xfId="37" builtinId="27" customBuiltin="1"/>
    <cellStyle name="Standaard" xfId="0" builtinId="0"/>
    <cellStyle name="Titel" xfId="38" builtinId="15" customBuiltin="1"/>
    <cellStyle name="Totaal" xfId="39" builtinId="25" customBuiltin="1"/>
    <cellStyle name="Uitvoer" xfId="40" builtinId="21" customBuiltin="1"/>
    <cellStyle name="Verklarende tekst" xfId="41" builtinId="53" customBuiltin="1"/>
    <cellStyle name="Waarschuwingstekst" xfId="42"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68542-954E-4894-BA0A-5275FF98D266}">
  <sheetPr codeName="Blad1">
    <tabColor indexed="12"/>
  </sheetPr>
  <dimension ref="A2:D157"/>
  <sheetViews>
    <sheetView zoomScaleNormal="100" workbookViewId="0">
      <selection activeCell="B9" sqref="B9"/>
    </sheetView>
  </sheetViews>
  <sheetFormatPr defaultColWidth="9.109375" defaultRowHeight="13.2" x14ac:dyDescent="0.25"/>
  <cols>
    <col min="1" max="1" width="9.109375" customWidth="1"/>
    <col min="2" max="2" width="38.109375" bestFit="1" customWidth="1"/>
    <col min="3" max="4" width="10.109375" bestFit="1" customWidth="1"/>
  </cols>
  <sheetData>
    <row r="2" spans="1:4" x14ac:dyDescent="0.25">
      <c r="A2" s="260"/>
    </row>
    <row r="3" spans="1:4" x14ac:dyDescent="0.25">
      <c r="A3" s="260"/>
    </row>
    <row r="4" spans="1:4" x14ac:dyDescent="0.25">
      <c r="A4" s="260"/>
    </row>
    <row r="5" spans="1:4" x14ac:dyDescent="0.25">
      <c r="A5" s="260"/>
    </row>
    <row r="6" spans="1:4" x14ac:dyDescent="0.25">
      <c r="A6" s="260"/>
    </row>
    <row r="7" spans="1:4" x14ac:dyDescent="0.25">
      <c r="A7" s="260"/>
    </row>
    <row r="8" spans="1:4" x14ac:dyDescent="0.25">
      <c r="A8" s="249"/>
      <c r="B8" s="249"/>
      <c r="C8" s="250"/>
      <c r="D8" s="250"/>
    </row>
    <row r="9" spans="1:4" x14ac:dyDescent="0.25">
      <c r="A9" s="249"/>
      <c r="B9" s="249"/>
      <c r="C9" s="250"/>
      <c r="D9" s="250"/>
    </row>
    <row r="10" spans="1:4" x14ac:dyDescent="0.25">
      <c r="A10" s="249"/>
      <c r="B10" s="249"/>
      <c r="C10" s="250"/>
      <c r="D10" s="250"/>
    </row>
    <row r="11" spans="1:4" x14ac:dyDescent="0.25">
      <c r="A11" s="249"/>
      <c r="B11" s="249"/>
      <c r="C11" s="250"/>
      <c r="D11" s="250"/>
    </row>
    <row r="12" spans="1:4" x14ac:dyDescent="0.25">
      <c r="A12" s="249"/>
      <c r="B12" s="249"/>
      <c r="C12" s="250"/>
      <c r="D12" s="250"/>
    </row>
    <row r="13" spans="1:4" x14ac:dyDescent="0.25">
      <c r="A13" s="249"/>
      <c r="B13" s="249"/>
      <c r="C13" s="250"/>
      <c r="D13" s="250"/>
    </row>
    <row r="14" spans="1:4" x14ac:dyDescent="0.25">
      <c r="A14" s="249"/>
      <c r="B14" s="249"/>
      <c r="C14" s="250"/>
      <c r="D14" s="250"/>
    </row>
    <row r="15" spans="1:4" x14ac:dyDescent="0.25">
      <c r="A15" s="249"/>
      <c r="B15" s="249"/>
      <c r="C15" s="250"/>
      <c r="D15" s="250"/>
    </row>
    <row r="16" spans="1:4" x14ac:dyDescent="0.25">
      <c r="A16" s="249"/>
      <c r="B16" s="249"/>
      <c r="C16" s="250"/>
      <c r="D16" s="250"/>
    </row>
    <row r="17" spans="1:4" x14ac:dyDescent="0.25">
      <c r="A17" s="249"/>
      <c r="B17" s="249"/>
      <c r="C17" s="250"/>
      <c r="D17" s="250"/>
    </row>
    <row r="18" spans="1:4" x14ac:dyDescent="0.25">
      <c r="A18" s="249"/>
      <c r="B18" s="249"/>
      <c r="C18" s="250"/>
      <c r="D18" s="250"/>
    </row>
    <row r="19" spans="1:4" x14ac:dyDescent="0.25">
      <c r="A19" s="249"/>
      <c r="B19" s="249"/>
      <c r="C19" s="250"/>
      <c r="D19" s="250"/>
    </row>
    <row r="20" spans="1:4" x14ac:dyDescent="0.25">
      <c r="A20" s="249"/>
      <c r="B20" s="249"/>
      <c r="C20" s="250"/>
      <c r="D20" s="250"/>
    </row>
    <row r="21" spans="1:4" x14ac:dyDescent="0.25">
      <c r="A21" s="249"/>
      <c r="B21" s="249"/>
      <c r="C21" s="250"/>
      <c r="D21" s="250"/>
    </row>
    <row r="22" spans="1:4" x14ac:dyDescent="0.25">
      <c r="A22" s="249"/>
      <c r="B22" s="249"/>
      <c r="C22" s="250"/>
      <c r="D22" s="250"/>
    </row>
    <row r="23" spans="1:4" x14ac:dyDescent="0.25">
      <c r="A23" s="249"/>
      <c r="B23" s="249"/>
      <c r="C23" s="250"/>
      <c r="D23" s="250"/>
    </row>
    <row r="24" spans="1:4" x14ac:dyDescent="0.25">
      <c r="A24" s="249"/>
      <c r="B24" s="249"/>
      <c r="C24" s="250"/>
      <c r="D24" s="250"/>
    </row>
    <row r="25" spans="1:4" x14ac:dyDescent="0.25">
      <c r="A25" s="249"/>
      <c r="B25" s="249"/>
      <c r="C25" s="250"/>
      <c r="D25" s="250"/>
    </row>
    <row r="26" spans="1:4" x14ac:dyDescent="0.25">
      <c r="A26" s="249"/>
      <c r="B26" s="249"/>
      <c r="C26" s="250"/>
      <c r="D26" s="250"/>
    </row>
    <row r="27" spans="1:4" x14ac:dyDescent="0.25">
      <c r="A27" s="249"/>
      <c r="B27" s="249"/>
      <c r="C27" s="250"/>
      <c r="D27" s="250"/>
    </row>
    <row r="28" spans="1:4" x14ac:dyDescent="0.25">
      <c r="A28" s="249"/>
      <c r="B28" s="249"/>
      <c r="C28" s="250"/>
      <c r="D28" s="250"/>
    </row>
    <row r="29" spans="1:4" x14ac:dyDescent="0.25">
      <c r="A29" s="249"/>
      <c r="B29" s="249"/>
      <c r="C29" s="250"/>
      <c r="D29" s="250"/>
    </row>
    <row r="30" spans="1:4" x14ac:dyDescent="0.25">
      <c r="A30" s="249"/>
      <c r="B30" s="249"/>
      <c r="C30" s="250"/>
      <c r="D30" s="250"/>
    </row>
    <row r="31" spans="1:4" x14ac:dyDescent="0.25">
      <c r="A31" s="249"/>
      <c r="B31" s="249"/>
      <c r="C31" s="250"/>
      <c r="D31" s="250"/>
    </row>
    <row r="32" spans="1:4" x14ac:dyDescent="0.25">
      <c r="A32" s="249"/>
      <c r="B32" s="249"/>
      <c r="C32" s="250"/>
      <c r="D32" s="250"/>
    </row>
    <row r="33" spans="1:4" x14ac:dyDescent="0.25">
      <c r="A33" s="249"/>
      <c r="B33" s="249"/>
      <c r="C33" s="250"/>
      <c r="D33" s="250"/>
    </row>
    <row r="34" spans="1:4" x14ac:dyDescent="0.25">
      <c r="A34" s="249"/>
      <c r="B34" s="249"/>
      <c r="C34" s="250"/>
      <c r="D34" s="250"/>
    </row>
    <row r="35" spans="1:4" x14ac:dyDescent="0.25">
      <c r="A35" s="249"/>
      <c r="B35" s="249"/>
      <c r="C35" s="250"/>
      <c r="D35" s="250"/>
    </row>
    <row r="36" spans="1:4" x14ac:dyDescent="0.25">
      <c r="A36" s="249"/>
      <c r="B36" s="249"/>
      <c r="C36" s="250"/>
      <c r="D36" s="250"/>
    </row>
    <row r="37" spans="1:4" x14ac:dyDescent="0.25">
      <c r="A37" s="249"/>
      <c r="B37" s="249"/>
      <c r="C37" s="250"/>
      <c r="D37" s="250"/>
    </row>
    <row r="38" spans="1:4" x14ac:dyDescent="0.25">
      <c r="A38" s="249"/>
      <c r="B38" s="249"/>
      <c r="C38" s="250"/>
      <c r="D38" s="250"/>
    </row>
    <row r="39" spans="1:4" x14ac:dyDescent="0.25">
      <c r="A39" s="249"/>
      <c r="B39" s="249"/>
      <c r="C39" s="250"/>
      <c r="D39" s="250"/>
    </row>
    <row r="40" spans="1:4" x14ac:dyDescent="0.25">
      <c r="A40" s="249"/>
      <c r="B40" s="249"/>
      <c r="C40" s="250"/>
      <c r="D40" s="250"/>
    </row>
    <row r="41" spans="1:4" x14ac:dyDescent="0.25">
      <c r="A41" s="249"/>
      <c r="B41" s="249"/>
      <c r="C41" s="250"/>
      <c r="D41" s="250"/>
    </row>
    <row r="42" spans="1:4" x14ac:dyDescent="0.25">
      <c r="A42" s="249"/>
      <c r="B42" s="249"/>
      <c r="C42" s="250"/>
      <c r="D42" s="250"/>
    </row>
    <row r="43" spans="1:4" x14ac:dyDescent="0.25">
      <c r="A43" s="249"/>
      <c r="B43" s="249"/>
      <c r="C43" s="250"/>
      <c r="D43" s="250"/>
    </row>
    <row r="44" spans="1:4" x14ac:dyDescent="0.25">
      <c r="A44" s="249"/>
      <c r="B44" s="249"/>
      <c r="C44" s="250"/>
      <c r="D44" s="250"/>
    </row>
    <row r="45" spans="1:4" x14ac:dyDescent="0.25">
      <c r="A45" s="249"/>
      <c r="B45" s="249"/>
      <c r="C45" s="250"/>
      <c r="D45" s="250"/>
    </row>
    <row r="46" spans="1:4" x14ac:dyDescent="0.25">
      <c r="A46" s="249"/>
      <c r="B46" s="249"/>
      <c r="C46" s="250"/>
      <c r="D46" s="250"/>
    </row>
    <row r="47" spans="1:4" x14ac:dyDescent="0.25">
      <c r="A47" s="249"/>
      <c r="B47" s="249"/>
      <c r="C47" s="250"/>
      <c r="D47" s="250"/>
    </row>
    <row r="48" spans="1:4" x14ac:dyDescent="0.25">
      <c r="A48" s="249"/>
      <c r="B48" s="249"/>
      <c r="C48" s="250"/>
      <c r="D48" s="250"/>
    </row>
    <row r="49" spans="1:4" x14ac:dyDescent="0.25">
      <c r="A49" s="249"/>
      <c r="B49" s="249"/>
      <c r="C49" s="250"/>
      <c r="D49" s="250"/>
    </row>
    <row r="50" spans="1:4" x14ac:dyDescent="0.25">
      <c r="A50" s="249"/>
      <c r="B50" s="249"/>
      <c r="C50" s="250"/>
      <c r="D50" s="250"/>
    </row>
    <row r="51" spans="1:4" x14ac:dyDescent="0.25">
      <c r="A51" s="249"/>
      <c r="B51" s="249"/>
      <c r="C51" s="250"/>
      <c r="D51" s="250"/>
    </row>
    <row r="52" spans="1:4" x14ac:dyDescent="0.25">
      <c r="A52" s="249"/>
      <c r="B52" s="249"/>
      <c r="C52" s="250"/>
      <c r="D52" s="250"/>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sheetData>
  <sheetProtection formatCells="0" formatColumns="0" formatRows="0" insertRows="0" insertHyperlinks="0" deleteRows="0" sort="0" autoFilter="0" pivotTables="0"/>
  <pageMargins left="0.75" right="0.75" top="1" bottom="1" header="0.5" footer="0.5"/>
  <pageSetup paperSize="9" orientation="portrait" horizontalDpi="1200" verticalDpi="12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78BA6B-DD52-4A1E-8688-D1503C713058}">
  <sheetPr codeName="Blad10">
    <tabColor indexed="13"/>
    <pageSetUpPr fitToPage="1"/>
  </sheetPr>
  <dimension ref="A1:M20"/>
  <sheetViews>
    <sheetView zoomScaleNormal="100" workbookViewId="0">
      <selection activeCell="O11" sqref="O11"/>
    </sheetView>
  </sheetViews>
  <sheetFormatPr defaultColWidth="9.109375" defaultRowHeight="13.2" x14ac:dyDescent="0.25"/>
  <cols>
    <col min="1" max="1" width="3.6640625" style="42" customWidth="1"/>
    <col min="2" max="2" width="2.109375" style="42" customWidth="1"/>
    <col min="3" max="3" width="4.109375" style="42" customWidth="1"/>
    <col min="4" max="4" width="25.44140625" style="42" customWidth="1"/>
    <col min="5" max="5" width="22.6640625" style="42" customWidth="1"/>
    <col min="6" max="6" width="7.109375" style="42" customWidth="1"/>
    <col min="7" max="7" width="3" style="42" customWidth="1"/>
    <col min="8" max="8" width="10.6640625" style="42" customWidth="1"/>
    <col min="9" max="9" width="3.33203125" style="42" customWidth="1"/>
    <col min="10" max="10" width="3.6640625" style="42" customWidth="1"/>
    <col min="11" max="11" width="3.109375" style="42" customWidth="1"/>
    <col min="12" max="12" width="6.88671875" style="42" customWidth="1"/>
    <col min="13" max="13" width="4.5546875" style="42" customWidth="1"/>
    <col min="14" max="16384" width="9.109375" style="42"/>
  </cols>
  <sheetData>
    <row r="1" spans="1:13" ht="12.75" customHeight="1" x14ac:dyDescent="0.25">
      <c r="A1" s="436" t="s">
        <v>330</v>
      </c>
      <c r="B1" s="437"/>
      <c r="C1" s="438"/>
      <c r="D1" s="40">
        <f>Totalen!B167</f>
        <v>0</v>
      </c>
      <c r="E1" s="423"/>
      <c r="F1" s="424"/>
      <c r="G1" s="424"/>
      <c r="H1" s="424"/>
      <c r="I1" s="424"/>
      <c r="J1" s="425"/>
      <c r="K1" s="41"/>
      <c r="L1" s="433" t="s">
        <v>316</v>
      </c>
      <c r="M1" s="435"/>
    </row>
    <row r="2" spans="1:13" ht="13.5" customHeight="1" thickBot="1" x14ac:dyDescent="0.3">
      <c r="A2" s="482"/>
      <c r="B2" s="482"/>
      <c r="C2" s="482"/>
      <c r="D2" s="482"/>
      <c r="E2" s="483"/>
      <c r="F2" s="43" t="s">
        <v>208</v>
      </c>
      <c r="G2" s="484" t="s">
        <v>209</v>
      </c>
      <c r="H2" s="485"/>
      <c r="I2" s="486"/>
      <c r="J2" s="430" t="s">
        <v>210</v>
      </c>
      <c r="K2" s="431"/>
      <c r="L2" s="431"/>
      <c r="M2" s="432"/>
    </row>
    <row r="3" spans="1:13" x14ac:dyDescent="0.25">
      <c r="A3" s="44" t="s">
        <v>306</v>
      </c>
      <c r="B3" s="44"/>
      <c r="C3" s="44"/>
      <c r="D3" s="45"/>
      <c r="E3" s="46"/>
      <c r="F3" s="47"/>
      <c r="G3" s="546"/>
      <c r="H3" s="547"/>
      <c r="I3" s="548"/>
      <c r="J3" s="549"/>
      <c r="K3" s="549"/>
      <c r="L3" s="549"/>
      <c r="M3" s="550"/>
    </row>
    <row r="4" spans="1:13" x14ac:dyDescent="0.25">
      <c r="F4" s="48"/>
      <c r="G4" s="543"/>
      <c r="H4" s="544"/>
      <c r="I4" s="545"/>
      <c r="J4" s="544"/>
      <c r="K4" s="544"/>
      <c r="L4" s="544"/>
      <c r="M4" s="553"/>
    </row>
    <row r="5" spans="1:13" x14ac:dyDescent="0.25">
      <c r="A5" s="49" t="s">
        <v>358</v>
      </c>
      <c r="B5" s="330" t="s">
        <v>447</v>
      </c>
      <c r="C5" s="330"/>
      <c r="D5" s="330"/>
      <c r="E5" s="542"/>
      <c r="F5" s="50"/>
      <c r="G5" s="543"/>
      <c r="H5" s="544"/>
      <c r="I5" s="545"/>
      <c r="J5" s="544"/>
      <c r="K5" s="544"/>
      <c r="L5" s="544"/>
      <c r="M5" s="553"/>
    </row>
    <row r="6" spans="1:13" ht="12.75" customHeight="1" x14ac:dyDescent="0.25">
      <c r="A6" s="51"/>
      <c r="B6" s="51" t="s">
        <v>448</v>
      </c>
      <c r="C6" s="540" t="s">
        <v>449</v>
      </c>
      <c r="D6" s="540"/>
      <c r="E6" s="541"/>
      <c r="F6" s="52" t="s">
        <v>221</v>
      </c>
      <c r="G6" s="543">
        <f>'RR1'!G40</f>
        <v>0</v>
      </c>
      <c r="H6" s="544"/>
      <c r="I6" s="545"/>
      <c r="J6" s="544">
        <f>'RR1'!K40</f>
        <v>0</v>
      </c>
      <c r="K6" s="544"/>
      <c r="L6" s="544"/>
      <c r="M6" s="553"/>
    </row>
    <row r="7" spans="1:13" x14ac:dyDescent="0.25">
      <c r="C7" s="333" t="s">
        <v>309</v>
      </c>
      <c r="D7" s="333"/>
      <c r="E7" s="334"/>
      <c r="F7" s="52" t="s">
        <v>222</v>
      </c>
      <c r="G7" s="543">
        <f>'RR1'!G42</f>
        <v>0</v>
      </c>
      <c r="H7" s="544"/>
      <c r="I7" s="545"/>
      <c r="J7" s="544">
        <f>'RR1'!K42</f>
        <v>0</v>
      </c>
      <c r="K7" s="544"/>
      <c r="L7" s="544"/>
      <c r="M7" s="553"/>
    </row>
    <row r="8" spans="1:13" ht="12.75" customHeight="1" x14ac:dyDescent="0.25">
      <c r="A8" s="51"/>
      <c r="B8" s="51" t="s">
        <v>450</v>
      </c>
      <c r="C8" s="540" t="s">
        <v>451</v>
      </c>
      <c r="D8" s="540"/>
      <c r="E8" s="541"/>
      <c r="F8" s="52" t="s">
        <v>328</v>
      </c>
      <c r="G8" s="543">
        <f>IF(Totalen!I144&gt;0,Totalen!I144,0)</f>
        <v>0</v>
      </c>
      <c r="H8" s="544"/>
      <c r="I8" s="545"/>
      <c r="J8" s="544">
        <f>IF(Totalen!F144&gt;0,Totalen!F144,0)</f>
        <v>0</v>
      </c>
      <c r="K8" s="544"/>
      <c r="L8" s="544"/>
      <c r="M8" s="553"/>
    </row>
    <row r="9" spans="1:13" x14ac:dyDescent="0.25">
      <c r="A9" s="53"/>
      <c r="B9" s="53"/>
      <c r="C9" s="333" t="s">
        <v>310</v>
      </c>
      <c r="D9" s="333"/>
      <c r="E9" s="334"/>
      <c r="F9" s="52" t="s">
        <v>329</v>
      </c>
      <c r="G9" s="543">
        <f>IF(Totalen!I144&lt;0,Totalen!I144,0)</f>
        <v>0</v>
      </c>
      <c r="H9" s="544"/>
      <c r="I9" s="545"/>
      <c r="J9" s="544">
        <f>IF(Totalen!F144&lt;0,Totalen!F144,0)</f>
        <v>0</v>
      </c>
      <c r="K9" s="544"/>
      <c r="L9" s="544"/>
      <c r="M9" s="553"/>
    </row>
    <row r="10" spans="1:13" x14ac:dyDescent="0.25">
      <c r="F10" s="52"/>
      <c r="G10" s="543"/>
      <c r="H10" s="544"/>
      <c r="I10" s="545"/>
      <c r="J10" s="544"/>
      <c r="K10" s="544"/>
      <c r="L10" s="544"/>
      <c r="M10" s="553"/>
    </row>
    <row r="11" spans="1:13" x14ac:dyDescent="0.25">
      <c r="A11" s="49" t="s">
        <v>355</v>
      </c>
      <c r="B11" s="330" t="s">
        <v>601</v>
      </c>
      <c r="C11" s="330"/>
      <c r="D11" s="330"/>
      <c r="E11" s="542"/>
      <c r="F11" s="52"/>
      <c r="G11" s="543"/>
      <c r="H11" s="544"/>
      <c r="I11" s="545"/>
      <c r="J11" s="544"/>
      <c r="K11" s="544"/>
      <c r="L11" s="544"/>
      <c r="M11" s="553"/>
    </row>
    <row r="12" spans="1:13" ht="12.75" customHeight="1" x14ac:dyDescent="0.25">
      <c r="A12" s="51"/>
      <c r="B12" s="51" t="s">
        <v>448</v>
      </c>
      <c r="C12" s="540" t="s">
        <v>602</v>
      </c>
      <c r="D12" s="540"/>
      <c r="E12" s="541"/>
      <c r="F12" s="52">
        <v>792</v>
      </c>
      <c r="G12" s="543">
        <f>Totalen!I149</f>
        <v>0</v>
      </c>
      <c r="H12" s="544"/>
      <c r="I12" s="545"/>
      <c r="J12" s="544">
        <f>Totalen!F149</f>
        <v>0</v>
      </c>
      <c r="K12" s="544"/>
      <c r="L12" s="544"/>
      <c r="M12" s="553"/>
    </row>
    <row r="13" spans="1:13" ht="12.75" customHeight="1" x14ac:dyDescent="0.25">
      <c r="A13" s="51"/>
      <c r="B13" s="51" t="s">
        <v>450</v>
      </c>
      <c r="C13" s="540" t="s">
        <v>571</v>
      </c>
      <c r="D13" s="540"/>
      <c r="E13" s="541"/>
      <c r="F13" s="52">
        <v>791</v>
      </c>
      <c r="G13" s="543">
        <f>Totalen!I146</f>
        <v>0</v>
      </c>
      <c r="H13" s="544"/>
      <c r="I13" s="545"/>
      <c r="J13" s="544">
        <f>Totalen!F146</f>
        <v>0</v>
      </c>
      <c r="K13" s="544"/>
      <c r="L13" s="544"/>
      <c r="M13" s="553"/>
    </row>
    <row r="14" spans="1:13" x14ac:dyDescent="0.25">
      <c r="F14" s="52"/>
      <c r="G14" s="543"/>
      <c r="H14" s="544"/>
      <c r="I14" s="545"/>
      <c r="J14" s="544"/>
      <c r="K14" s="544"/>
      <c r="L14" s="544"/>
      <c r="M14" s="553"/>
    </row>
    <row r="15" spans="1:13" x14ac:dyDescent="0.25">
      <c r="A15" s="49" t="s">
        <v>369</v>
      </c>
      <c r="B15" s="330" t="s">
        <v>603</v>
      </c>
      <c r="C15" s="330"/>
      <c r="D15" s="330"/>
      <c r="E15" s="542"/>
      <c r="F15" s="52">
        <v>691</v>
      </c>
      <c r="G15" s="543">
        <f>Totalen!I147*-1</f>
        <v>0</v>
      </c>
      <c r="H15" s="544"/>
      <c r="I15" s="545"/>
      <c r="J15" s="544">
        <f>Totalen!F147*-1</f>
        <v>0</v>
      </c>
      <c r="K15" s="544"/>
      <c r="L15" s="544"/>
      <c r="M15" s="553"/>
    </row>
    <row r="16" spans="1:13" x14ac:dyDescent="0.25">
      <c r="F16" s="52"/>
      <c r="G16" s="543"/>
      <c r="H16" s="544"/>
      <c r="I16" s="545"/>
      <c r="J16" s="544"/>
      <c r="K16" s="544"/>
      <c r="L16" s="544"/>
      <c r="M16" s="553"/>
    </row>
    <row r="17" spans="1:13" x14ac:dyDescent="0.25">
      <c r="A17" s="49" t="s">
        <v>332</v>
      </c>
      <c r="B17" s="330" t="s">
        <v>452</v>
      </c>
      <c r="C17" s="330"/>
      <c r="D17" s="330"/>
      <c r="E17" s="542"/>
      <c r="F17" s="52"/>
      <c r="G17" s="543"/>
      <c r="H17" s="544"/>
      <c r="I17" s="545"/>
      <c r="J17" s="544"/>
      <c r="K17" s="544"/>
      <c r="L17" s="544"/>
      <c r="M17" s="553"/>
    </row>
    <row r="18" spans="1:13" ht="12.75" customHeight="1" x14ac:dyDescent="0.25">
      <c r="A18" s="51"/>
      <c r="B18" s="51" t="s">
        <v>448</v>
      </c>
      <c r="C18" s="540" t="s">
        <v>453</v>
      </c>
      <c r="D18" s="540"/>
      <c r="E18" s="541"/>
      <c r="F18" s="52">
        <v>693</v>
      </c>
      <c r="G18" s="543">
        <f>Totalen!I151*-1</f>
        <v>0</v>
      </c>
      <c r="H18" s="544"/>
      <c r="I18" s="545"/>
      <c r="J18" s="544">
        <f>Totalen!F151*-1</f>
        <v>0</v>
      </c>
      <c r="K18" s="544"/>
      <c r="L18" s="544"/>
      <c r="M18" s="553"/>
    </row>
    <row r="19" spans="1:13" ht="12.75" customHeight="1" x14ac:dyDescent="0.25">
      <c r="A19" s="51"/>
      <c r="B19" s="51" t="s">
        <v>450</v>
      </c>
      <c r="C19" s="540" t="s">
        <v>454</v>
      </c>
      <c r="D19" s="540"/>
      <c r="E19" s="541"/>
      <c r="F19" s="52">
        <v>793</v>
      </c>
      <c r="G19" s="543">
        <f>Totalen!I152</f>
        <v>0</v>
      </c>
      <c r="H19" s="544"/>
      <c r="I19" s="545"/>
      <c r="J19" s="544">
        <f>Totalen!F152</f>
        <v>0</v>
      </c>
      <c r="K19" s="544"/>
      <c r="L19" s="544"/>
      <c r="M19" s="553"/>
    </row>
    <row r="20" spans="1:13" ht="13.8" thickBot="1" x14ac:dyDescent="0.3">
      <c r="F20" s="54"/>
      <c r="G20" s="554"/>
      <c r="H20" s="555"/>
      <c r="I20" s="556"/>
      <c r="J20" s="551"/>
      <c r="K20" s="551"/>
      <c r="L20" s="551"/>
      <c r="M20" s="552"/>
    </row>
  </sheetData>
  <sheetProtection password="CDCC" sheet="1"/>
  <mergeCells count="55">
    <mergeCell ref="G6:I6"/>
    <mergeCell ref="G7:I7"/>
    <mergeCell ref="J14:M14"/>
    <mergeCell ref="G5:I5"/>
    <mergeCell ref="G4:I4"/>
    <mergeCell ref="J4:M4"/>
    <mergeCell ref="J5:M5"/>
    <mergeCell ref="G9:I9"/>
    <mergeCell ref="J18:M18"/>
    <mergeCell ref="J10:M10"/>
    <mergeCell ref="J15:M15"/>
    <mergeCell ref="J11:M11"/>
    <mergeCell ref="G10:I10"/>
    <mergeCell ref="G12:I12"/>
    <mergeCell ref="L1:M1"/>
    <mergeCell ref="J16:M16"/>
    <mergeCell ref="J17:M17"/>
    <mergeCell ref="C8:E8"/>
    <mergeCell ref="B11:E11"/>
    <mergeCell ref="C9:E9"/>
    <mergeCell ref="J2:M2"/>
    <mergeCell ref="G2:I2"/>
    <mergeCell ref="A2:E2"/>
    <mergeCell ref="J6:M6"/>
    <mergeCell ref="J7:M7"/>
    <mergeCell ref="A1:C1"/>
    <mergeCell ref="C6:E6"/>
    <mergeCell ref="C7:E7"/>
    <mergeCell ref="E1:G1"/>
    <mergeCell ref="H1:J1"/>
    <mergeCell ref="B5:E5"/>
    <mergeCell ref="G3:I3"/>
    <mergeCell ref="G8:I8"/>
    <mergeCell ref="J3:M3"/>
    <mergeCell ref="J20:M20"/>
    <mergeCell ref="J8:M8"/>
    <mergeCell ref="J9:M9"/>
    <mergeCell ref="J12:M12"/>
    <mergeCell ref="J13:M13"/>
    <mergeCell ref="J19:M19"/>
    <mergeCell ref="G20:I20"/>
    <mergeCell ref="G15:I15"/>
    <mergeCell ref="G14:I14"/>
    <mergeCell ref="G13:I13"/>
    <mergeCell ref="G18:I18"/>
    <mergeCell ref="G19:I19"/>
    <mergeCell ref="C13:E13"/>
    <mergeCell ref="B15:E15"/>
    <mergeCell ref="C18:E18"/>
    <mergeCell ref="C19:E19"/>
    <mergeCell ref="G11:I11"/>
    <mergeCell ref="G16:I16"/>
    <mergeCell ref="B17:E17"/>
    <mergeCell ref="G17:I17"/>
    <mergeCell ref="C12:E12"/>
  </mergeCells>
  <pageMargins left="0.23622047244094491" right="0.23622047244094491" top="0.59055118110236227" bottom="0.47244094488188981" header="0.51181102362204722" footer="0.51181102362204722"/>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3283F-B236-4372-A8B3-9FC10DC4B698}">
  <sheetPr codeName="Blad11">
    <tabColor indexed="43"/>
    <pageSetUpPr fitToPage="1"/>
  </sheetPr>
  <dimension ref="A1:J64"/>
  <sheetViews>
    <sheetView zoomScaleNormal="100" workbookViewId="0">
      <selection activeCell="I2" sqref="I2"/>
    </sheetView>
  </sheetViews>
  <sheetFormatPr defaultColWidth="9.109375" defaultRowHeight="13.2" x14ac:dyDescent="0.25"/>
  <cols>
    <col min="1" max="1" width="3.6640625" style="42" customWidth="1"/>
    <col min="2" max="2" width="0.88671875" style="42" customWidth="1"/>
    <col min="3" max="3" width="5.6640625" style="42" customWidth="1"/>
    <col min="4" max="4" width="25.44140625" style="42" customWidth="1"/>
    <col min="5" max="5" width="20.33203125" style="42" customWidth="1"/>
    <col min="6" max="6" width="6.5546875" style="42" customWidth="1"/>
    <col min="7" max="7" width="18.33203125" style="42" customWidth="1"/>
    <col min="8" max="8" width="8.33203125" style="42" customWidth="1"/>
    <col min="9" max="9" width="10.6640625" style="42" customWidth="1"/>
    <col min="10" max="10" width="11.33203125" style="42" customWidth="1"/>
    <col min="11" max="16384" width="9.109375" style="42"/>
  </cols>
  <sheetData>
    <row r="1" spans="1:9" ht="12.75" customHeight="1" x14ac:dyDescent="0.25">
      <c r="A1" s="436" t="s">
        <v>330</v>
      </c>
      <c r="B1" s="437"/>
      <c r="C1" s="438"/>
      <c r="D1" s="40">
        <f>Totalen!B167</f>
        <v>0</v>
      </c>
      <c r="E1" s="61"/>
      <c r="F1" s="60"/>
      <c r="G1" s="60"/>
      <c r="H1" s="62"/>
      <c r="I1" s="284" t="s">
        <v>317</v>
      </c>
    </row>
    <row r="2" spans="1:9" x14ac:dyDescent="0.25">
      <c r="A2" s="571"/>
      <c r="B2" s="571"/>
      <c r="C2" s="571"/>
      <c r="D2" s="571"/>
      <c r="E2" s="313"/>
      <c r="F2" s="64"/>
    </row>
    <row r="3" spans="1:9" ht="15.6" x14ac:dyDescent="0.3">
      <c r="A3" s="572" t="s">
        <v>14</v>
      </c>
      <c r="B3" s="572"/>
      <c r="C3" s="572"/>
      <c r="D3" s="572"/>
      <c r="E3" s="572"/>
      <c r="F3" s="64"/>
    </row>
    <row r="4" spans="1:9" x14ac:dyDescent="0.25">
      <c r="A4" s="313"/>
      <c r="B4" s="313"/>
      <c r="C4" s="313"/>
      <c r="D4" s="313"/>
      <c r="E4" s="313"/>
    </row>
    <row r="5" spans="1:9" x14ac:dyDescent="0.25">
      <c r="A5" s="367" t="s">
        <v>230</v>
      </c>
      <c r="B5" s="367"/>
      <c r="C5" s="367"/>
      <c r="D5" s="367"/>
      <c r="E5" s="367"/>
    </row>
    <row r="6" spans="1:9" ht="13.8" thickBot="1" x14ac:dyDescent="0.3">
      <c r="A6" s="339"/>
      <c r="B6" s="339"/>
      <c r="C6" s="339"/>
      <c r="D6" s="339"/>
      <c r="E6" s="339"/>
      <c r="F6" s="67"/>
    </row>
    <row r="7" spans="1:9" ht="24.75" customHeight="1" x14ac:dyDescent="0.25">
      <c r="A7" s="563"/>
      <c r="B7" s="563"/>
      <c r="C7" s="563"/>
      <c r="D7" s="563"/>
      <c r="E7" s="564"/>
      <c r="F7" s="581" t="s">
        <v>208</v>
      </c>
      <c r="G7" s="583" t="s">
        <v>421</v>
      </c>
      <c r="H7" s="573" t="s">
        <v>223</v>
      </c>
      <c r="I7" s="574"/>
    </row>
    <row r="8" spans="1:9" ht="17.25" customHeight="1" x14ac:dyDescent="0.25">
      <c r="A8" s="563"/>
      <c r="B8" s="563"/>
      <c r="C8" s="563"/>
      <c r="D8" s="563"/>
      <c r="E8" s="564"/>
      <c r="F8" s="582"/>
      <c r="G8" s="584"/>
      <c r="H8" s="575"/>
      <c r="I8" s="576"/>
    </row>
    <row r="9" spans="1:9" ht="24" customHeight="1" x14ac:dyDescent="0.25">
      <c r="A9" s="69" t="s">
        <v>455</v>
      </c>
      <c r="B9" s="557" t="s">
        <v>456</v>
      </c>
      <c r="C9" s="559"/>
      <c r="D9" s="559"/>
      <c r="E9" s="560"/>
      <c r="F9" s="71"/>
      <c r="G9" s="72"/>
      <c r="H9" s="577"/>
      <c r="I9" s="578"/>
    </row>
    <row r="10" spans="1:9" ht="12.75" customHeight="1" x14ac:dyDescent="0.25">
      <c r="A10" s="51"/>
      <c r="B10" s="369" t="s">
        <v>457</v>
      </c>
      <c r="C10" s="369"/>
      <c r="D10" s="369"/>
      <c r="E10" s="370"/>
      <c r="F10" s="74">
        <v>801</v>
      </c>
      <c r="G10" s="233"/>
      <c r="H10" s="565"/>
      <c r="I10" s="566"/>
    </row>
    <row r="11" spans="1:9" ht="18" customHeight="1" x14ac:dyDescent="0.25">
      <c r="A11" s="76"/>
      <c r="B11" s="369" t="s">
        <v>458</v>
      </c>
      <c r="C11" s="369"/>
      <c r="D11" s="369"/>
      <c r="E11" s="370"/>
      <c r="F11" s="77"/>
      <c r="G11" s="75"/>
      <c r="H11" s="579"/>
      <c r="I11" s="580"/>
    </row>
    <row r="12" spans="1:9" ht="14.1" customHeight="1" x14ac:dyDescent="0.25">
      <c r="A12" s="585"/>
      <c r="B12" s="585"/>
      <c r="C12" s="369" t="s">
        <v>525</v>
      </c>
      <c r="D12" s="369"/>
      <c r="E12" s="370"/>
      <c r="F12" s="77"/>
      <c r="G12" s="75"/>
      <c r="H12" s="569"/>
      <c r="I12" s="570"/>
    </row>
    <row r="13" spans="1:9" ht="14.1" customHeight="1" x14ac:dyDescent="0.25">
      <c r="A13" s="371"/>
      <c r="B13" s="371"/>
      <c r="C13" s="369" t="s">
        <v>526</v>
      </c>
      <c r="D13" s="369"/>
      <c r="E13" s="370"/>
      <c r="F13" s="121">
        <v>802</v>
      </c>
      <c r="G13" s="234"/>
      <c r="H13" s="565"/>
      <c r="I13" s="566"/>
    </row>
    <row r="14" spans="1:9" ht="14.1" customHeight="1" x14ac:dyDescent="0.25">
      <c r="A14" s="371"/>
      <c r="B14" s="371"/>
      <c r="C14" s="369" t="s">
        <v>15</v>
      </c>
      <c r="D14" s="369"/>
      <c r="E14" s="370"/>
      <c r="F14" s="74">
        <v>803</v>
      </c>
      <c r="G14" s="234"/>
      <c r="H14" s="565"/>
      <c r="I14" s="566"/>
    </row>
    <row r="15" spans="1:9" ht="14.1" customHeight="1" x14ac:dyDescent="0.25">
      <c r="A15" s="371"/>
      <c r="B15" s="371"/>
      <c r="C15" s="369" t="s">
        <v>16</v>
      </c>
      <c r="D15" s="369"/>
      <c r="E15" s="370"/>
      <c r="F15" s="77">
        <v>804</v>
      </c>
      <c r="G15" s="234"/>
      <c r="H15" s="565"/>
      <c r="I15" s="566"/>
    </row>
    <row r="16" spans="1:9" ht="18" customHeight="1" x14ac:dyDescent="0.25">
      <c r="A16" s="51"/>
      <c r="B16" s="561" t="s">
        <v>459</v>
      </c>
      <c r="C16" s="561"/>
      <c r="D16" s="561"/>
      <c r="E16" s="562"/>
      <c r="F16" s="78">
        <v>805</v>
      </c>
      <c r="G16" s="79">
        <f>G10+G13+G14+G15</f>
        <v>0</v>
      </c>
      <c r="H16" s="567">
        <f>H10+H13+H14+H15</f>
        <v>0</v>
      </c>
      <c r="I16" s="568"/>
    </row>
    <row r="17" spans="1:10" ht="24" customHeight="1" x14ac:dyDescent="0.25">
      <c r="A17" s="69" t="s">
        <v>463</v>
      </c>
      <c r="B17" s="557" t="s">
        <v>461</v>
      </c>
      <c r="C17" s="561"/>
      <c r="D17" s="561"/>
      <c r="E17" s="562"/>
      <c r="F17" s="81"/>
      <c r="G17" s="82"/>
      <c r="H17" s="586"/>
      <c r="I17" s="587"/>
    </row>
    <row r="18" spans="1:10" ht="12.75" customHeight="1" x14ac:dyDescent="0.25">
      <c r="A18" s="51"/>
      <c r="B18" s="369" t="s">
        <v>457</v>
      </c>
      <c r="C18" s="369"/>
      <c r="D18" s="369"/>
      <c r="E18" s="370"/>
      <c r="F18" s="74">
        <v>806</v>
      </c>
      <c r="G18" s="233"/>
      <c r="H18" s="565"/>
      <c r="I18" s="566"/>
    </row>
    <row r="19" spans="1:10" ht="18" customHeight="1" x14ac:dyDescent="0.25">
      <c r="A19" s="51"/>
      <c r="B19" s="369" t="s">
        <v>458</v>
      </c>
      <c r="C19" s="369"/>
      <c r="D19" s="369"/>
      <c r="E19" s="370"/>
      <c r="F19" s="71"/>
      <c r="G19" s="75"/>
      <c r="H19" s="579"/>
      <c r="I19" s="580"/>
    </row>
    <row r="20" spans="1:10" ht="14.1" customHeight="1" x14ac:dyDescent="0.25">
      <c r="A20" s="51"/>
      <c r="B20" s="51"/>
      <c r="C20" s="369" t="s">
        <v>17</v>
      </c>
      <c r="D20" s="369"/>
      <c r="E20" s="370"/>
      <c r="F20" s="74">
        <v>807</v>
      </c>
      <c r="G20" s="234"/>
      <c r="H20" s="565"/>
      <c r="I20" s="566"/>
    </row>
    <row r="21" spans="1:10" ht="14.1" customHeight="1" x14ac:dyDescent="0.25">
      <c r="A21" s="51"/>
      <c r="B21" s="51"/>
      <c r="C21" s="369" t="s">
        <v>18</v>
      </c>
      <c r="D21" s="369"/>
      <c r="E21" s="370"/>
      <c r="F21" s="74">
        <v>808</v>
      </c>
      <c r="G21" s="234"/>
      <c r="H21" s="565"/>
      <c r="I21" s="566"/>
    </row>
    <row r="22" spans="1:10" ht="14.1" customHeight="1" x14ac:dyDescent="0.25">
      <c r="A22" s="51"/>
      <c r="B22" s="51"/>
      <c r="C22" s="369" t="s">
        <v>143</v>
      </c>
      <c r="D22" s="369"/>
      <c r="E22" s="370"/>
      <c r="F22" s="74">
        <v>809</v>
      </c>
      <c r="G22" s="235"/>
      <c r="H22" s="590"/>
      <c r="I22" s="591"/>
      <c r="J22" s="83"/>
    </row>
    <row r="23" spans="1:10" ht="14.1" customHeight="1" x14ac:dyDescent="0.25">
      <c r="A23" s="51"/>
      <c r="B23" s="51"/>
      <c r="C23" s="369" t="s">
        <v>19</v>
      </c>
      <c r="D23" s="369"/>
      <c r="E23" s="370"/>
      <c r="F23" s="74">
        <v>810</v>
      </c>
      <c r="G23" s="234"/>
      <c r="H23" s="565"/>
      <c r="I23" s="566"/>
      <c r="J23" s="83"/>
    </row>
    <row r="24" spans="1:10" ht="14.1" customHeight="1" x14ac:dyDescent="0.25">
      <c r="A24" s="51"/>
      <c r="B24" s="51"/>
      <c r="C24" s="369" t="s">
        <v>142</v>
      </c>
      <c r="D24" s="369"/>
      <c r="E24" s="370"/>
      <c r="F24" s="77">
        <v>811</v>
      </c>
      <c r="G24" s="234"/>
      <c r="H24" s="565"/>
      <c r="I24" s="566"/>
    </row>
    <row r="25" spans="1:10" ht="18" customHeight="1" x14ac:dyDescent="0.25">
      <c r="A25" s="51"/>
      <c r="B25" s="561" t="s">
        <v>459</v>
      </c>
      <c r="C25" s="561"/>
      <c r="D25" s="561"/>
      <c r="E25" s="562"/>
      <c r="F25" s="77">
        <v>812</v>
      </c>
      <c r="G25" s="79">
        <f>G18+G20+G21+G23+G24+G22</f>
        <v>0</v>
      </c>
      <c r="H25" s="567">
        <f>H18+H20+H21+H23+H24+H22</f>
        <v>0</v>
      </c>
      <c r="I25" s="568"/>
    </row>
    <row r="26" spans="1:10" ht="24" customHeight="1" thickBot="1" x14ac:dyDescent="0.3">
      <c r="A26" s="69" t="s">
        <v>462</v>
      </c>
      <c r="B26" s="557" t="s">
        <v>464</v>
      </c>
      <c r="C26" s="557"/>
      <c r="D26" s="557"/>
      <c r="E26" s="558"/>
      <c r="F26" s="84">
        <v>813</v>
      </c>
      <c r="G26" s="85">
        <f>G16-G25</f>
        <v>0</v>
      </c>
      <c r="H26" s="588">
        <f>H16-H25</f>
        <v>0</v>
      </c>
      <c r="I26" s="589"/>
    </row>
    <row r="27" spans="1:10" x14ac:dyDescent="0.25">
      <c r="F27" s="83"/>
      <c r="H27" s="83"/>
      <c r="I27" s="83"/>
      <c r="J27" s="83"/>
    </row>
    <row r="28" spans="1:10" x14ac:dyDescent="0.25">
      <c r="A28" s="83"/>
      <c r="B28" s="83"/>
      <c r="C28" s="83"/>
      <c r="D28" s="83"/>
      <c r="E28" s="83"/>
    </row>
    <row r="29" spans="1:10" x14ac:dyDescent="0.25">
      <c r="G29" s="83"/>
    </row>
    <row r="30" spans="1:10" x14ac:dyDescent="0.25">
      <c r="A30" s="83"/>
      <c r="B30" s="83"/>
      <c r="C30" s="83"/>
      <c r="D30" s="83"/>
      <c r="E30" s="83"/>
    </row>
    <row r="31" spans="1:10" x14ac:dyDescent="0.25">
      <c r="A31" s="86"/>
      <c r="B31" s="86"/>
      <c r="C31" s="86"/>
      <c r="D31" s="86"/>
      <c r="E31" s="86"/>
    </row>
    <row r="32" spans="1:10" x14ac:dyDescent="0.25">
      <c r="A32" s="86"/>
      <c r="B32" s="86"/>
      <c r="C32" s="86"/>
      <c r="D32" s="86"/>
      <c r="E32" s="86"/>
    </row>
    <row r="33" spans="1:10" x14ac:dyDescent="0.25">
      <c r="A33" s="83"/>
      <c r="B33" s="83"/>
      <c r="C33" s="83"/>
      <c r="D33" s="83"/>
      <c r="E33" s="83"/>
      <c r="G33" s="64"/>
    </row>
    <row r="34" spans="1:10" x14ac:dyDescent="0.25">
      <c r="A34" s="87"/>
      <c r="B34" s="87"/>
      <c r="C34" s="87"/>
      <c r="D34" s="87"/>
      <c r="E34" s="87"/>
    </row>
    <row r="35" spans="1:10" x14ac:dyDescent="0.25">
      <c r="A35" s="87"/>
      <c r="B35" s="87"/>
      <c r="C35" s="87"/>
      <c r="D35" s="87"/>
      <c r="E35" s="87"/>
    </row>
    <row r="36" spans="1:10" x14ac:dyDescent="0.25">
      <c r="A36" s="87"/>
      <c r="B36" s="87"/>
      <c r="C36" s="87"/>
      <c r="D36" s="87"/>
      <c r="E36" s="87"/>
    </row>
    <row r="37" spans="1:10" x14ac:dyDescent="0.25">
      <c r="G37" s="83"/>
    </row>
    <row r="38" spans="1:10" x14ac:dyDescent="0.25">
      <c r="A38" s="83"/>
      <c r="B38" s="83"/>
      <c r="C38" s="83"/>
      <c r="D38" s="83"/>
      <c r="E38" s="83"/>
    </row>
    <row r="39" spans="1:10" x14ac:dyDescent="0.25">
      <c r="G39" s="83"/>
    </row>
    <row r="40" spans="1:10" x14ac:dyDescent="0.25">
      <c r="A40" s="86"/>
      <c r="B40" s="86"/>
      <c r="C40" s="86"/>
      <c r="D40" s="86"/>
      <c r="E40" s="86"/>
    </row>
    <row r="41" spans="1:10" x14ac:dyDescent="0.25">
      <c r="A41" s="86"/>
      <c r="B41" s="86"/>
      <c r="C41" s="86"/>
      <c r="D41" s="86"/>
      <c r="E41" s="86"/>
    </row>
    <row r="42" spans="1:10" x14ac:dyDescent="0.25">
      <c r="A42" s="86"/>
      <c r="B42" s="86"/>
      <c r="C42" s="86"/>
      <c r="D42" s="86"/>
      <c r="E42" s="86"/>
    </row>
    <row r="43" spans="1:10" x14ac:dyDescent="0.25">
      <c r="F43" s="83"/>
      <c r="H43" s="83"/>
      <c r="I43" s="83"/>
    </row>
    <row r="44" spans="1:10" x14ac:dyDescent="0.25">
      <c r="A44" s="83"/>
      <c r="B44" s="83"/>
      <c r="C44" s="83"/>
      <c r="D44" s="83"/>
      <c r="E44" s="83"/>
    </row>
    <row r="45" spans="1:10" x14ac:dyDescent="0.25">
      <c r="F45" s="83"/>
      <c r="H45" s="83"/>
      <c r="I45" s="83"/>
      <c r="J45" s="83"/>
    </row>
    <row r="46" spans="1:10" x14ac:dyDescent="0.25">
      <c r="A46" s="83"/>
      <c r="B46" s="83"/>
      <c r="C46" s="83"/>
      <c r="D46" s="83"/>
      <c r="E46" s="83"/>
    </row>
    <row r="47" spans="1:10" x14ac:dyDescent="0.25">
      <c r="A47" s="83"/>
      <c r="B47" s="83"/>
      <c r="C47" s="83"/>
      <c r="D47" s="83"/>
      <c r="E47" s="83"/>
      <c r="F47" s="83"/>
    </row>
    <row r="48" spans="1:10" x14ac:dyDescent="0.25">
      <c r="A48" s="83"/>
      <c r="B48" s="83"/>
      <c r="C48" s="83"/>
      <c r="D48" s="83"/>
      <c r="E48" s="83"/>
      <c r="F48" s="83"/>
      <c r="G48" s="83"/>
    </row>
    <row r="49" spans="1:10" x14ac:dyDescent="0.25">
      <c r="F49" s="83"/>
      <c r="H49" s="83"/>
      <c r="I49" s="83"/>
    </row>
    <row r="50" spans="1:10" x14ac:dyDescent="0.25">
      <c r="A50" s="83"/>
      <c r="B50" s="83"/>
      <c r="C50" s="83"/>
      <c r="D50" s="83"/>
      <c r="E50" s="83"/>
    </row>
    <row r="51" spans="1:10" x14ac:dyDescent="0.25">
      <c r="F51" s="83"/>
      <c r="H51" s="83"/>
      <c r="I51" s="83"/>
      <c r="J51" s="66"/>
    </row>
    <row r="52" spans="1:10" x14ac:dyDescent="0.25">
      <c r="A52" s="83"/>
      <c r="B52" s="83"/>
      <c r="C52" s="83"/>
      <c r="D52" s="83"/>
      <c r="E52" s="83"/>
    </row>
    <row r="53" spans="1:10" x14ac:dyDescent="0.25">
      <c r="A53" s="83"/>
      <c r="B53" s="83"/>
      <c r="C53" s="83"/>
      <c r="D53" s="83"/>
      <c r="E53" s="83"/>
      <c r="F53" s="83"/>
    </row>
    <row r="54" spans="1:10" x14ac:dyDescent="0.25">
      <c r="A54" s="83"/>
      <c r="B54" s="83"/>
      <c r="C54" s="83"/>
      <c r="D54" s="83"/>
      <c r="E54" s="83"/>
      <c r="F54" s="83"/>
    </row>
    <row r="55" spans="1:10" x14ac:dyDescent="0.25">
      <c r="F55" s="83"/>
      <c r="H55" s="83"/>
      <c r="I55" s="83"/>
      <c r="J55" s="83"/>
    </row>
    <row r="56" spans="1:10" x14ac:dyDescent="0.25">
      <c r="A56" s="83"/>
      <c r="B56" s="83"/>
      <c r="C56" s="83"/>
      <c r="D56" s="83"/>
      <c r="E56" s="83"/>
    </row>
    <row r="57" spans="1:10" x14ac:dyDescent="0.25">
      <c r="G57" s="83"/>
    </row>
    <row r="58" spans="1:10" x14ac:dyDescent="0.25">
      <c r="A58" s="83"/>
      <c r="B58" s="83"/>
      <c r="C58" s="83"/>
      <c r="D58" s="83"/>
      <c r="E58" s="83"/>
    </row>
    <row r="59" spans="1:10" x14ac:dyDescent="0.25">
      <c r="A59" s="86"/>
      <c r="B59" s="86"/>
      <c r="C59" s="86"/>
      <c r="D59" s="86"/>
      <c r="E59" s="86"/>
    </row>
    <row r="60" spans="1:10" x14ac:dyDescent="0.25">
      <c r="A60" s="86"/>
      <c r="B60" s="86"/>
      <c r="C60" s="86"/>
      <c r="D60" s="86"/>
      <c r="E60" s="86"/>
    </row>
    <row r="61" spans="1:10" x14ac:dyDescent="0.25">
      <c r="A61" s="88"/>
      <c r="B61" s="88"/>
      <c r="C61" s="88"/>
      <c r="D61" s="88"/>
      <c r="E61" s="88"/>
      <c r="G61" s="89"/>
    </row>
    <row r="62" spans="1:10" x14ac:dyDescent="0.25">
      <c r="A62" s="83"/>
      <c r="B62" s="83"/>
      <c r="C62" s="83"/>
      <c r="D62" s="83"/>
      <c r="E62" s="83"/>
    </row>
    <row r="63" spans="1:10" x14ac:dyDescent="0.25">
      <c r="A63" s="86"/>
      <c r="B63" s="86"/>
      <c r="C63" s="86"/>
      <c r="D63" s="86"/>
      <c r="E63" s="86"/>
    </row>
    <row r="64" spans="1:10" x14ac:dyDescent="0.25">
      <c r="A64" s="83"/>
      <c r="B64" s="83"/>
      <c r="C64" s="83"/>
      <c r="D64" s="83"/>
      <c r="E64" s="83"/>
    </row>
  </sheetData>
  <sheetProtection password="CDCC" sheet="1"/>
  <mergeCells count="51">
    <mergeCell ref="H17:I17"/>
    <mergeCell ref="H26:I26"/>
    <mergeCell ref="H23:I23"/>
    <mergeCell ref="H24:I24"/>
    <mergeCell ref="H25:I25"/>
    <mergeCell ref="H19:I19"/>
    <mergeCell ref="H20:I20"/>
    <mergeCell ref="H21:I21"/>
    <mergeCell ref="H22:I22"/>
    <mergeCell ref="H18:I18"/>
    <mergeCell ref="H12:I12"/>
    <mergeCell ref="A2:E2"/>
    <mergeCell ref="A5:E5"/>
    <mergeCell ref="A3:E3"/>
    <mergeCell ref="H7:I8"/>
    <mergeCell ref="H9:I9"/>
    <mergeCell ref="H10:I10"/>
    <mergeCell ref="H11:I11"/>
    <mergeCell ref="A4:E4"/>
    <mergeCell ref="F7:F8"/>
    <mergeCell ref="G7:G8"/>
    <mergeCell ref="C12:E12"/>
    <mergeCell ref="A12:B12"/>
    <mergeCell ref="H13:I13"/>
    <mergeCell ref="H14:I14"/>
    <mergeCell ref="H15:I15"/>
    <mergeCell ref="H16:I16"/>
    <mergeCell ref="A15:B15"/>
    <mergeCell ref="A14:B14"/>
    <mergeCell ref="C22:E22"/>
    <mergeCell ref="B17:E17"/>
    <mergeCell ref="B18:E18"/>
    <mergeCell ref="C23:E23"/>
    <mergeCell ref="B16:E16"/>
    <mergeCell ref="C20:E20"/>
    <mergeCell ref="C24:E24"/>
    <mergeCell ref="B26:E26"/>
    <mergeCell ref="A1:C1"/>
    <mergeCell ref="B9:E9"/>
    <mergeCell ref="B10:E10"/>
    <mergeCell ref="B11:E11"/>
    <mergeCell ref="C13:E13"/>
    <mergeCell ref="A13:B13"/>
    <mergeCell ref="C14:E14"/>
    <mergeCell ref="C15:E15"/>
    <mergeCell ref="C21:E21"/>
    <mergeCell ref="B25:E25"/>
    <mergeCell ref="A6:E6"/>
    <mergeCell ref="A7:E7"/>
    <mergeCell ref="A8:E8"/>
    <mergeCell ref="B19:E19"/>
  </mergeCells>
  <pageMargins left="0.23622047244094491" right="0.23622047244094491" top="0.59055118110236227" bottom="0.47244094488188981" header="0.51181102362204722" footer="0.51181102362204722"/>
  <pageSetup paperSize="9" orientation="portrait" horizontalDpi="300" verticalDpi="300"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7A8CE-3DC5-4054-BE7A-55F765BAAE50}">
  <sheetPr codeName="Blad12">
    <tabColor indexed="43"/>
    <pageSetUpPr fitToPage="1"/>
  </sheetPr>
  <dimension ref="A1:L38"/>
  <sheetViews>
    <sheetView zoomScaleNormal="100" workbookViewId="0">
      <selection activeCell="A3" sqref="A3:H3"/>
    </sheetView>
  </sheetViews>
  <sheetFormatPr defaultColWidth="9.109375" defaultRowHeight="13.2" x14ac:dyDescent="0.25"/>
  <cols>
    <col min="1" max="1" width="3.6640625" style="42" customWidth="1"/>
    <col min="2" max="2" width="0.88671875" style="42" customWidth="1"/>
    <col min="3" max="3" width="5.6640625" style="42" customWidth="1"/>
    <col min="4" max="4" width="25.44140625" style="42" customWidth="1"/>
    <col min="5" max="5" width="10.109375" style="42" customWidth="1"/>
    <col min="6" max="6" width="6.5546875" style="42" customWidth="1"/>
    <col min="7" max="7" width="9.109375" style="42" customWidth="1"/>
    <col min="8" max="8" width="7" style="42" customWidth="1"/>
    <col min="9" max="9" width="16" style="42" customWidth="1"/>
    <col min="10" max="10" width="4.109375" style="42" customWidth="1"/>
    <col min="11" max="11" width="1.6640625" style="42" customWidth="1"/>
    <col min="12" max="12" width="10.6640625" style="42" customWidth="1"/>
    <col min="13" max="16384" width="9.109375" style="42"/>
  </cols>
  <sheetData>
    <row r="1" spans="1:12" ht="12.75" customHeight="1" x14ac:dyDescent="0.25">
      <c r="A1" s="436" t="s">
        <v>330</v>
      </c>
      <c r="B1" s="437"/>
      <c r="C1" s="438"/>
      <c r="D1" s="40">
        <f>Totalen!B167</f>
        <v>0</v>
      </c>
      <c r="E1" s="423"/>
      <c r="F1" s="424"/>
      <c r="G1" s="424"/>
      <c r="H1" s="424"/>
      <c r="I1" s="424"/>
      <c r="J1" s="424"/>
      <c r="K1" s="62"/>
      <c r="L1" s="90" t="s">
        <v>318</v>
      </c>
    </row>
    <row r="2" spans="1:12" x14ac:dyDescent="0.25">
      <c r="A2" s="367"/>
      <c r="B2" s="367"/>
      <c r="C2" s="367"/>
      <c r="D2" s="367"/>
      <c r="E2" s="367"/>
      <c r="F2" s="91"/>
      <c r="G2" s="620"/>
      <c r="H2" s="620"/>
      <c r="I2" s="91"/>
      <c r="J2" s="620"/>
      <c r="K2" s="620"/>
      <c r="L2" s="620"/>
    </row>
    <row r="3" spans="1:12" x14ac:dyDescent="0.25">
      <c r="A3" s="367" t="s">
        <v>229</v>
      </c>
      <c r="B3" s="367"/>
      <c r="C3" s="367"/>
      <c r="D3" s="367"/>
      <c r="E3" s="367"/>
      <c r="F3" s="367"/>
      <c r="G3" s="367"/>
      <c r="H3" s="367"/>
      <c r="I3" s="91"/>
      <c r="J3" s="620"/>
      <c r="K3" s="620"/>
      <c r="L3" s="620"/>
    </row>
    <row r="4" spans="1:12" ht="13.8" thickBot="1" x14ac:dyDescent="0.3">
      <c r="A4" s="65"/>
      <c r="B4" s="65"/>
      <c r="C4" s="65"/>
      <c r="D4" s="65"/>
      <c r="E4" s="65"/>
      <c r="F4" s="65"/>
      <c r="G4" s="65"/>
      <c r="H4" s="65"/>
      <c r="I4" s="91"/>
      <c r="J4" s="91"/>
      <c r="K4" s="91"/>
      <c r="L4" s="91"/>
    </row>
    <row r="5" spans="1:12" ht="30" customHeight="1" x14ac:dyDescent="0.25">
      <c r="A5" s="510"/>
      <c r="B5" s="510"/>
      <c r="C5" s="510"/>
      <c r="D5" s="510"/>
      <c r="E5" s="510"/>
      <c r="F5" s="581" t="s">
        <v>208</v>
      </c>
      <c r="G5" s="573" t="s">
        <v>130</v>
      </c>
      <c r="H5" s="631"/>
      <c r="I5" s="583" t="s">
        <v>132</v>
      </c>
      <c r="J5" s="573" t="s">
        <v>134</v>
      </c>
      <c r="K5" s="626"/>
      <c r="L5" s="574"/>
    </row>
    <row r="6" spans="1:12" ht="12.75" customHeight="1" x14ac:dyDescent="0.25">
      <c r="A6" s="510"/>
      <c r="B6" s="510"/>
      <c r="C6" s="510"/>
      <c r="D6" s="510"/>
      <c r="E6" s="510"/>
      <c r="F6" s="630"/>
      <c r="G6" s="627"/>
      <c r="H6" s="632"/>
      <c r="I6" s="621"/>
      <c r="J6" s="627"/>
      <c r="K6" s="628"/>
      <c r="L6" s="629"/>
    </row>
    <row r="7" spans="1:12" ht="12.75" customHeight="1" x14ac:dyDescent="0.25">
      <c r="A7" s="510"/>
      <c r="B7" s="510"/>
      <c r="C7" s="510"/>
      <c r="D7" s="510"/>
      <c r="E7" s="510"/>
      <c r="F7" s="582"/>
      <c r="G7" s="622" t="s">
        <v>131</v>
      </c>
      <c r="H7" s="623"/>
      <c r="I7" s="93" t="s">
        <v>133</v>
      </c>
      <c r="J7" s="622" t="s">
        <v>135</v>
      </c>
      <c r="K7" s="633"/>
      <c r="L7" s="634"/>
    </row>
    <row r="8" spans="1:12" s="70" customFormat="1" ht="24" customHeight="1" x14ac:dyDescent="0.25">
      <c r="A8" s="69" t="s">
        <v>455</v>
      </c>
      <c r="B8" s="557" t="s">
        <v>456</v>
      </c>
      <c r="C8" s="561"/>
      <c r="D8" s="561"/>
      <c r="E8" s="562"/>
      <c r="F8" s="94"/>
      <c r="G8" s="637"/>
      <c r="H8" s="642"/>
      <c r="I8" s="635"/>
      <c r="J8" s="637"/>
      <c r="K8" s="638"/>
      <c r="L8" s="639"/>
    </row>
    <row r="9" spans="1:12" ht="12.75" customHeight="1" x14ac:dyDescent="0.25">
      <c r="A9" s="95"/>
      <c r="B9" s="561" t="s">
        <v>457</v>
      </c>
      <c r="C9" s="561"/>
      <c r="D9" s="561"/>
      <c r="E9" s="562"/>
      <c r="F9" s="74">
        <v>815</v>
      </c>
      <c r="G9" s="590"/>
      <c r="H9" s="591"/>
      <c r="I9" s="636"/>
      <c r="J9" s="590"/>
      <c r="K9" s="592"/>
      <c r="L9" s="593"/>
    </row>
    <row r="10" spans="1:12" ht="18" customHeight="1" x14ac:dyDescent="0.25">
      <c r="A10" s="73"/>
      <c r="B10" s="369" t="s">
        <v>458</v>
      </c>
      <c r="C10" s="369"/>
      <c r="D10" s="369"/>
      <c r="E10" s="370"/>
      <c r="F10" s="98"/>
      <c r="G10" s="624"/>
      <c r="H10" s="625"/>
      <c r="I10" s="99"/>
      <c r="J10" s="624"/>
      <c r="K10" s="640"/>
      <c r="L10" s="641"/>
    </row>
    <row r="11" spans="1:12" ht="14.1" customHeight="1" x14ac:dyDescent="0.25">
      <c r="A11" s="371"/>
      <c r="B11" s="371"/>
      <c r="C11" s="369" t="s">
        <v>517</v>
      </c>
      <c r="D11" s="369"/>
      <c r="E11" s="370"/>
      <c r="F11" s="74"/>
      <c r="G11" s="590"/>
      <c r="H11" s="591"/>
      <c r="I11" s="636"/>
      <c r="J11" s="590"/>
      <c r="K11" s="592"/>
      <c r="L11" s="593"/>
    </row>
    <row r="12" spans="1:12" ht="14.1" customHeight="1" x14ac:dyDescent="0.25">
      <c r="A12" s="371"/>
      <c r="B12" s="371"/>
      <c r="C12" s="369" t="s">
        <v>518</v>
      </c>
      <c r="D12" s="369"/>
      <c r="E12" s="370"/>
      <c r="F12" s="74">
        <v>816</v>
      </c>
      <c r="G12" s="590"/>
      <c r="H12" s="591"/>
      <c r="I12" s="636"/>
      <c r="J12" s="590"/>
      <c r="K12" s="592"/>
      <c r="L12" s="593"/>
    </row>
    <row r="13" spans="1:12" ht="14.1" customHeight="1" x14ac:dyDescent="0.25">
      <c r="A13" s="371"/>
      <c r="B13" s="371"/>
      <c r="C13" s="369" t="s">
        <v>15</v>
      </c>
      <c r="D13" s="369"/>
      <c r="E13" s="370"/>
      <c r="F13" s="74">
        <v>817</v>
      </c>
      <c r="G13" s="590"/>
      <c r="H13" s="591"/>
      <c r="I13" s="235"/>
      <c r="J13" s="590"/>
      <c r="K13" s="592"/>
      <c r="L13" s="593"/>
    </row>
    <row r="14" spans="1:12" ht="14.1" customHeight="1" x14ac:dyDescent="0.25">
      <c r="A14" s="371"/>
      <c r="B14" s="371"/>
      <c r="C14" s="598" t="s">
        <v>33</v>
      </c>
      <c r="D14" s="598"/>
      <c r="E14" s="599"/>
      <c r="F14" s="77">
        <v>818</v>
      </c>
      <c r="G14" s="590"/>
      <c r="H14" s="591"/>
      <c r="I14" s="235"/>
      <c r="J14" s="590"/>
      <c r="K14" s="592"/>
      <c r="L14" s="593"/>
    </row>
    <row r="15" spans="1:12" ht="18" customHeight="1" x14ac:dyDescent="0.25">
      <c r="A15" s="95"/>
      <c r="B15" s="561" t="s">
        <v>459</v>
      </c>
      <c r="C15" s="561"/>
      <c r="D15" s="561"/>
      <c r="E15" s="562"/>
      <c r="F15" s="78">
        <v>819</v>
      </c>
      <c r="G15" s="567">
        <f>G8+G11+G13+G14</f>
        <v>0</v>
      </c>
      <c r="H15" s="604"/>
      <c r="I15" s="101">
        <f>I8+I11+I13+I14</f>
        <v>0</v>
      </c>
      <c r="J15" s="567">
        <f>J8+J11+J13+J14</f>
        <v>0</v>
      </c>
      <c r="K15" s="613"/>
      <c r="L15" s="568"/>
    </row>
    <row r="16" spans="1:12" s="70" customFormat="1" ht="24" customHeight="1" x14ac:dyDescent="0.25">
      <c r="A16" s="69" t="s">
        <v>460</v>
      </c>
      <c r="B16" s="557" t="s">
        <v>467</v>
      </c>
      <c r="C16" s="561"/>
      <c r="D16" s="561"/>
      <c r="E16" s="562"/>
      <c r="F16" s="102"/>
      <c r="G16" s="607"/>
      <c r="H16" s="608"/>
      <c r="I16" s="103"/>
      <c r="J16" s="607"/>
      <c r="K16" s="618"/>
      <c r="L16" s="619"/>
    </row>
    <row r="17" spans="1:12" ht="15" hidden="1" customHeight="1" x14ac:dyDescent="0.25">
      <c r="A17" s="58"/>
      <c r="B17" s="58"/>
      <c r="C17" s="58"/>
      <c r="D17" s="58"/>
      <c r="E17" s="58"/>
      <c r="F17" s="71"/>
      <c r="G17" s="96"/>
      <c r="H17" s="57"/>
      <c r="I17" s="100"/>
      <c r="J17" s="96"/>
      <c r="K17" s="56"/>
      <c r="L17" s="97"/>
    </row>
    <row r="18" spans="1:12" ht="12.75" customHeight="1" x14ac:dyDescent="0.25">
      <c r="A18" s="51"/>
      <c r="B18" s="540" t="s">
        <v>457</v>
      </c>
      <c r="C18" s="540"/>
      <c r="D18" s="540"/>
      <c r="E18" s="541"/>
      <c r="F18" s="74">
        <v>820</v>
      </c>
      <c r="G18" s="590"/>
      <c r="H18" s="591"/>
      <c r="I18" s="235"/>
      <c r="J18" s="590"/>
      <c r="K18" s="592"/>
      <c r="L18" s="593"/>
    </row>
    <row r="19" spans="1:12" ht="18" customHeight="1" x14ac:dyDescent="0.25">
      <c r="A19" s="76"/>
      <c r="B19" s="369" t="s">
        <v>458</v>
      </c>
      <c r="C19" s="369"/>
      <c r="D19" s="369"/>
      <c r="E19" s="370"/>
      <c r="F19" s="71"/>
      <c r="G19" s="605"/>
      <c r="H19" s="606"/>
      <c r="I19" s="100"/>
      <c r="J19" s="605"/>
      <c r="K19" s="614"/>
      <c r="L19" s="615"/>
    </row>
    <row r="20" spans="1:12" ht="14.1" customHeight="1" x14ac:dyDescent="0.25">
      <c r="A20" s="76"/>
      <c r="B20" s="76"/>
      <c r="C20" s="369" t="s">
        <v>17</v>
      </c>
      <c r="D20" s="369"/>
      <c r="E20" s="370"/>
      <c r="F20" s="74">
        <v>821</v>
      </c>
      <c r="G20" s="590"/>
      <c r="H20" s="591"/>
      <c r="I20" s="235"/>
      <c r="J20" s="590"/>
      <c r="K20" s="592"/>
      <c r="L20" s="593"/>
    </row>
    <row r="21" spans="1:12" ht="14.1" customHeight="1" x14ac:dyDescent="0.25">
      <c r="A21" s="76"/>
      <c r="B21" s="76"/>
      <c r="C21" s="369" t="s">
        <v>143</v>
      </c>
      <c r="D21" s="369"/>
      <c r="E21" s="370"/>
      <c r="F21" s="74">
        <v>822</v>
      </c>
      <c r="G21" s="590"/>
      <c r="H21" s="591"/>
      <c r="I21" s="235"/>
      <c r="J21" s="590"/>
      <c r="K21" s="592"/>
      <c r="L21" s="593"/>
    </row>
    <row r="22" spans="1:12" ht="14.1" customHeight="1" x14ac:dyDescent="0.25">
      <c r="A22" s="76"/>
      <c r="B22" s="76"/>
      <c r="C22" s="369" t="s">
        <v>20</v>
      </c>
      <c r="D22" s="369"/>
      <c r="E22" s="370"/>
      <c r="F22" s="74">
        <v>823</v>
      </c>
      <c r="G22" s="590"/>
      <c r="H22" s="591"/>
      <c r="I22" s="235"/>
      <c r="J22" s="590"/>
      <c r="K22" s="592"/>
      <c r="L22" s="593"/>
    </row>
    <row r="23" spans="1:12" ht="14.1" customHeight="1" x14ac:dyDescent="0.25">
      <c r="A23" s="76"/>
      <c r="B23" s="76"/>
      <c r="C23" s="369" t="s">
        <v>21</v>
      </c>
      <c r="D23" s="369"/>
      <c r="E23" s="370"/>
      <c r="F23" s="77">
        <v>824</v>
      </c>
      <c r="G23" s="590"/>
      <c r="H23" s="591"/>
      <c r="I23" s="235"/>
      <c r="J23" s="590"/>
      <c r="K23" s="592"/>
      <c r="L23" s="593"/>
    </row>
    <row r="24" spans="1:12" ht="18" customHeight="1" x14ac:dyDescent="0.25">
      <c r="A24" s="95"/>
      <c r="B24" s="561" t="s">
        <v>459</v>
      </c>
      <c r="C24" s="561"/>
      <c r="D24" s="561"/>
      <c r="E24" s="562"/>
      <c r="F24" s="74">
        <v>825</v>
      </c>
      <c r="G24" s="567">
        <f>G18+G20+G21+G22+G23</f>
        <v>0</v>
      </c>
      <c r="H24" s="604"/>
      <c r="I24" s="101">
        <f>I18+I20+I21+I22+I23</f>
        <v>0</v>
      </c>
      <c r="J24" s="567">
        <f>J18+J20+J21+J22+J23</f>
        <v>0</v>
      </c>
      <c r="K24" s="613"/>
      <c r="L24" s="568"/>
    </row>
    <row r="25" spans="1:12" s="70" customFormat="1" ht="24" customHeight="1" x14ac:dyDescent="0.25">
      <c r="A25" s="69" t="s">
        <v>463</v>
      </c>
      <c r="B25" s="557" t="s">
        <v>461</v>
      </c>
      <c r="C25" s="561"/>
      <c r="D25" s="561"/>
      <c r="E25" s="562"/>
      <c r="F25" s="102"/>
      <c r="G25" s="607"/>
      <c r="H25" s="608"/>
      <c r="I25" s="103"/>
      <c r="J25" s="607"/>
      <c r="K25" s="618"/>
      <c r="L25" s="619"/>
    </row>
    <row r="26" spans="1:12" ht="12.75" customHeight="1" x14ac:dyDescent="0.25">
      <c r="A26" s="51"/>
      <c r="B26" s="540" t="s">
        <v>457</v>
      </c>
      <c r="C26" s="540"/>
      <c r="D26" s="540"/>
      <c r="E26" s="541"/>
      <c r="F26" s="74">
        <v>826</v>
      </c>
      <c r="G26" s="590"/>
      <c r="H26" s="591"/>
      <c r="I26" s="235"/>
      <c r="J26" s="590"/>
      <c r="K26" s="592"/>
      <c r="L26" s="593"/>
    </row>
    <row r="27" spans="1:12" ht="18" customHeight="1" x14ac:dyDescent="0.25">
      <c r="A27" s="76"/>
      <c r="B27" s="369" t="s">
        <v>458</v>
      </c>
      <c r="C27" s="369"/>
      <c r="D27" s="369"/>
      <c r="E27" s="370"/>
      <c r="F27" s="81"/>
      <c r="G27" s="605"/>
      <c r="H27" s="606"/>
      <c r="I27" s="100"/>
      <c r="J27" s="605"/>
      <c r="K27" s="614"/>
      <c r="L27" s="615"/>
    </row>
    <row r="28" spans="1:12" ht="14.1" customHeight="1" x14ac:dyDescent="0.25">
      <c r="A28" s="51"/>
      <c r="B28" s="51"/>
      <c r="C28" s="369" t="s">
        <v>564</v>
      </c>
      <c r="D28" s="369"/>
      <c r="E28" s="370"/>
      <c r="F28" s="74">
        <v>827</v>
      </c>
      <c r="G28" s="590"/>
      <c r="H28" s="591"/>
      <c r="I28" s="235"/>
      <c r="J28" s="590"/>
      <c r="K28" s="592"/>
      <c r="L28" s="593"/>
    </row>
    <row r="29" spans="1:12" ht="14.1" customHeight="1" x14ac:dyDescent="0.25">
      <c r="A29" s="51"/>
      <c r="B29" s="51"/>
      <c r="C29" s="369" t="s">
        <v>18</v>
      </c>
      <c r="D29" s="369"/>
      <c r="E29" s="370"/>
      <c r="F29" s="74">
        <v>828</v>
      </c>
      <c r="G29" s="590"/>
      <c r="H29" s="591"/>
      <c r="I29" s="235"/>
      <c r="J29" s="590"/>
      <c r="K29" s="592"/>
      <c r="L29" s="593"/>
    </row>
    <row r="30" spans="1:12" ht="14.1" customHeight="1" x14ac:dyDescent="0.25">
      <c r="A30" s="51"/>
      <c r="B30" s="51"/>
      <c r="C30" s="369" t="s">
        <v>143</v>
      </c>
      <c r="D30" s="369"/>
      <c r="E30" s="370"/>
      <c r="F30" s="74">
        <v>829</v>
      </c>
      <c r="G30" s="590"/>
      <c r="H30" s="591"/>
      <c r="I30" s="235"/>
      <c r="J30" s="590"/>
      <c r="K30" s="592"/>
      <c r="L30" s="593"/>
    </row>
    <row r="31" spans="1:12" ht="14.1" customHeight="1" x14ac:dyDescent="0.25">
      <c r="A31" s="51"/>
      <c r="B31" s="51"/>
      <c r="C31" s="369" t="s">
        <v>22</v>
      </c>
      <c r="D31" s="369"/>
      <c r="E31" s="370"/>
      <c r="F31" s="74"/>
      <c r="G31" s="605"/>
      <c r="H31" s="606"/>
      <c r="I31" s="100"/>
      <c r="J31" s="605"/>
      <c r="K31" s="614"/>
      <c r="L31" s="615"/>
    </row>
    <row r="32" spans="1:12" ht="14.1" customHeight="1" x14ac:dyDescent="0.25">
      <c r="A32" s="51"/>
      <c r="B32" s="51"/>
      <c r="C32" s="369" t="s">
        <v>26</v>
      </c>
      <c r="D32" s="369"/>
      <c r="E32" s="370"/>
      <c r="F32" s="74">
        <v>830</v>
      </c>
      <c r="G32" s="590"/>
      <c r="H32" s="591"/>
      <c r="I32" s="235"/>
      <c r="J32" s="590"/>
      <c r="K32" s="592"/>
      <c r="L32" s="593"/>
    </row>
    <row r="33" spans="1:12" ht="14.1" customHeight="1" x14ac:dyDescent="0.25">
      <c r="A33" s="51"/>
      <c r="B33" s="51"/>
      <c r="C33" s="369" t="s">
        <v>21</v>
      </c>
      <c r="D33" s="369"/>
      <c r="E33" s="370"/>
      <c r="F33" s="77">
        <v>831</v>
      </c>
      <c r="G33" s="590"/>
      <c r="H33" s="591"/>
      <c r="I33" s="235"/>
      <c r="J33" s="590"/>
      <c r="K33" s="592"/>
      <c r="L33" s="593"/>
    </row>
    <row r="34" spans="1:12" ht="18" customHeight="1" x14ac:dyDescent="0.25">
      <c r="A34" s="95"/>
      <c r="B34" s="561" t="s">
        <v>459</v>
      </c>
      <c r="C34" s="561"/>
      <c r="D34" s="561"/>
      <c r="E34" s="562"/>
      <c r="F34" s="78">
        <v>832</v>
      </c>
      <c r="G34" s="567">
        <f>G26+G28+G29+G30+G32+G33</f>
        <v>0</v>
      </c>
      <c r="H34" s="604"/>
      <c r="I34" s="101">
        <f>I26+I28+I29+I30+I32+I33</f>
        <v>0</v>
      </c>
      <c r="J34" s="567">
        <f>J26+J28+J29+J30+J32+J33</f>
        <v>0</v>
      </c>
      <c r="K34" s="613"/>
      <c r="L34" s="568"/>
    </row>
    <row r="35" spans="1:12" s="70" customFormat="1" ht="18.75" customHeight="1" x14ac:dyDescent="0.25">
      <c r="A35" s="69" t="s">
        <v>462</v>
      </c>
      <c r="B35" s="557" t="s">
        <v>465</v>
      </c>
      <c r="C35" s="557"/>
      <c r="D35" s="557"/>
      <c r="E35" s="558"/>
      <c r="F35" s="78"/>
      <c r="G35" s="600">
        <f>G15+G24-G34</f>
        <v>0</v>
      </c>
      <c r="H35" s="601"/>
      <c r="I35" s="616">
        <f>I15+I24-I34</f>
        <v>0</v>
      </c>
      <c r="J35" s="600">
        <f>J15+J24-J34</f>
        <v>0</v>
      </c>
      <c r="K35" s="609"/>
      <c r="L35" s="610"/>
    </row>
    <row r="36" spans="1:12" ht="12.75" customHeight="1" x14ac:dyDescent="0.25">
      <c r="A36" s="51"/>
      <c r="B36" s="540" t="s">
        <v>466</v>
      </c>
      <c r="C36" s="540"/>
      <c r="D36" s="540"/>
      <c r="E36" s="541"/>
      <c r="F36" s="74">
        <v>833</v>
      </c>
      <c r="G36" s="602"/>
      <c r="H36" s="603"/>
      <c r="I36" s="617"/>
      <c r="J36" s="602"/>
      <c r="K36" s="611"/>
      <c r="L36" s="612"/>
    </row>
    <row r="37" spans="1:12" x14ac:dyDescent="0.25">
      <c r="A37" s="58"/>
      <c r="B37" s="58"/>
      <c r="C37" s="540" t="s">
        <v>565</v>
      </c>
      <c r="D37" s="540"/>
      <c r="E37" s="540"/>
      <c r="F37" s="131"/>
      <c r="G37" s="590"/>
      <c r="H37" s="591"/>
      <c r="I37" s="235"/>
      <c r="J37" s="590"/>
      <c r="K37" s="592"/>
      <c r="L37" s="593"/>
    </row>
    <row r="38" spans="1:12" ht="13.8" thickBot="1" x14ac:dyDescent="0.3">
      <c r="C38" s="540" t="s">
        <v>566</v>
      </c>
      <c r="D38" s="540"/>
      <c r="E38" s="540"/>
      <c r="F38" s="265"/>
      <c r="G38" s="594"/>
      <c r="H38" s="595"/>
      <c r="I38" s="271"/>
      <c r="J38" s="594"/>
      <c r="K38" s="596"/>
      <c r="L38" s="597"/>
    </row>
  </sheetData>
  <sheetProtection password="CDCC" sheet="1" objects="1" scenarios="1"/>
  <mergeCells count="106">
    <mergeCell ref="J18:L18"/>
    <mergeCell ref="J19:L19"/>
    <mergeCell ref="J20:L20"/>
    <mergeCell ref="J11:L12"/>
    <mergeCell ref="J8:L9"/>
    <mergeCell ref="J10:L10"/>
    <mergeCell ref="J16:L16"/>
    <mergeCell ref="I11:I12"/>
    <mergeCell ref="G15:H15"/>
    <mergeCell ref="J15:L15"/>
    <mergeCell ref="J13:L13"/>
    <mergeCell ref="G14:H14"/>
    <mergeCell ref="J14:L14"/>
    <mergeCell ref="G13:H13"/>
    <mergeCell ref="G11:H12"/>
    <mergeCell ref="G8:H9"/>
    <mergeCell ref="G19:H19"/>
    <mergeCell ref="G7:H7"/>
    <mergeCell ref="C11:E11"/>
    <mergeCell ref="B10:E10"/>
    <mergeCell ref="A11:B11"/>
    <mergeCell ref="G10:H10"/>
    <mergeCell ref="J5:L6"/>
    <mergeCell ref="A12:B12"/>
    <mergeCell ref="C12:E12"/>
    <mergeCell ref="A13:B13"/>
    <mergeCell ref="C13:E13"/>
    <mergeCell ref="B8:E8"/>
    <mergeCell ref="B9:E9"/>
    <mergeCell ref="A5:E7"/>
    <mergeCell ref="F5:F7"/>
    <mergeCell ref="G5:H6"/>
    <mergeCell ref="J7:L7"/>
    <mergeCell ref="I8:I9"/>
    <mergeCell ref="E1:G1"/>
    <mergeCell ref="H1:J1"/>
    <mergeCell ref="A2:E2"/>
    <mergeCell ref="G2:H2"/>
    <mergeCell ref="J2:L2"/>
    <mergeCell ref="A1:C1"/>
    <mergeCell ref="A3:H3"/>
    <mergeCell ref="J3:L3"/>
    <mergeCell ref="I5:I6"/>
    <mergeCell ref="J35:L36"/>
    <mergeCell ref="J33:L33"/>
    <mergeCell ref="J34:L34"/>
    <mergeCell ref="J28:L28"/>
    <mergeCell ref="J31:L31"/>
    <mergeCell ref="J32:L32"/>
    <mergeCell ref="J30:L30"/>
    <mergeCell ref="I35:I36"/>
    <mergeCell ref="J21:L21"/>
    <mergeCell ref="J25:L25"/>
    <mergeCell ref="J22:L22"/>
    <mergeCell ref="J24:L24"/>
    <mergeCell ref="J23:L23"/>
    <mergeCell ref="J26:L26"/>
    <mergeCell ref="J29:L29"/>
    <mergeCell ref="J27:L27"/>
    <mergeCell ref="G33:H33"/>
    <mergeCell ref="G34:H34"/>
    <mergeCell ref="G31:H31"/>
    <mergeCell ref="G32:H32"/>
    <mergeCell ref="B15:E15"/>
    <mergeCell ref="C31:E31"/>
    <mergeCell ref="C32:E32"/>
    <mergeCell ref="G16:H16"/>
    <mergeCell ref="G21:H21"/>
    <mergeCell ref="G29:H29"/>
    <mergeCell ref="G26:H26"/>
    <mergeCell ref="G27:H27"/>
    <mergeCell ref="G28:H28"/>
    <mergeCell ref="G18:H18"/>
    <mergeCell ref="G20:H20"/>
    <mergeCell ref="C28:E28"/>
    <mergeCell ref="C21:E21"/>
    <mergeCell ref="C22:E22"/>
    <mergeCell ref="G30:H30"/>
    <mergeCell ref="G25:H25"/>
    <mergeCell ref="G22:H22"/>
    <mergeCell ref="G24:H24"/>
    <mergeCell ref="G23:H23"/>
    <mergeCell ref="C37:E37"/>
    <mergeCell ref="C38:E38"/>
    <mergeCell ref="G37:H37"/>
    <mergeCell ref="J37:L37"/>
    <mergeCell ref="G38:H38"/>
    <mergeCell ref="J38:L38"/>
    <mergeCell ref="A14:B14"/>
    <mergeCell ref="C14:E14"/>
    <mergeCell ref="B16:E16"/>
    <mergeCell ref="B25:E25"/>
    <mergeCell ref="C23:E23"/>
    <mergeCell ref="B24:E24"/>
    <mergeCell ref="C20:E20"/>
    <mergeCell ref="B36:E36"/>
    <mergeCell ref="C33:E33"/>
    <mergeCell ref="B34:E34"/>
    <mergeCell ref="C29:E29"/>
    <mergeCell ref="B35:E35"/>
    <mergeCell ref="B26:E26"/>
    <mergeCell ref="B27:E27"/>
    <mergeCell ref="G35:H36"/>
    <mergeCell ref="B18:E18"/>
    <mergeCell ref="B19:E19"/>
    <mergeCell ref="C30:E30"/>
  </mergeCells>
  <pageMargins left="0.23622047244094491" right="0.23622047244094491" top="0.59055118110236227" bottom="0.47244094488188981" header="0.51181102362204722" footer="0.51181102362204722"/>
  <pageSetup paperSize="9" orientation="portrait" horizontalDpi="300"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5FF82-25FC-4137-AC38-58147BE00C3B}">
  <sheetPr codeName="Blad13">
    <tabColor indexed="43"/>
    <pageSetUpPr fitToPage="1"/>
  </sheetPr>
  <dimension ref="A1:K41"/>
  <sheetViews>
    <sheetView zoomScaleNormal="100" workbookViewId="0">
      <selection activeCell="N8" sqref="N8"/>
    </sheetView>
  </sheetViews>
  <sheetFormatPr defaultColWidth="9.109375" defaultRowHeight="13.2" x14ac:dyDescent="0.25"/>
  <cols>
    <col min="1" max="1" width="3.44140625" style="42" customWidth="1"/>
    <col min="2" max="2" width="0.88671875" style="42" customWidth="1"/>
    <col min="3" max="3" width="5.6640625" style="42" customWidth="1"/>
    <col min="4" max="4" width="25.44140625" style="42" customWidth="1"/>
    <col min="5" max="5" width="8.5546875" style="42" customWidth="1"/>
    <col min="6" max="6" width="6.5546875" style="42" customWidth="1"/>
    <col min="7" max="7" width="9" style="42" customWidth="1"/>
    <col min="8" max="8" width="7.88671875" style="42" customWidth="1"/>
    <col min="9" max="9" width="16.109375" style="42" customWidth="1"/>
    <col min="10" max="10" width="6.109375" style="42" customWidth="1"/>
    <col min="11" max="11" width="10.6640625" style="42" customWidth="1"/>
    <col min="12" max="16384" width="9.109375" style="42"/>
  </cols>
  <sheetData>
    <row r="1" spans="1:11" ht="12.75" customHeight="1" x14ac:dyDescent="0.25">
      <c r="A1" s="436" t="s">
        <v>330</v>
      </c>
      <c r="B1" s="437"/>
      <c r="C1" s="438"/>
      <c r="D1" s="40">
        <f>Totalen!B167</f>
        <v>0</v>
      </c>
      <c r="E1" s="424"/>
      <c r="F1" s="424"/>
      <c r="G1" s="424"/>
      <c r="H1" s="424"/>
      <c r="I1" s="424"/>
      <c r="J1" s="424"/>
      <c r="K1" s="284" t="s">
        <v>648</v>
      </c>
    </row>
    <row r="2" spans="1:11" x14ac:dyDescent="0.25">
      <c r="A2" s="659"/>
      <c r="B2" s="659"/>
      <c r="C2" s="659"/>
      <c r="D2" s="659"/>
      <c r="E2" s="659"/>
      <c r="F2" s="91"/>
      <c r="G2" s="620"/>
      <c r="H2" s="620"/>
      <c r="I2" s="91"/>
      <c r="J2" s="620"/>
      <c r="K2" s="620"/>
    </row>
    <row r="3" spans="1:11" x14ac:dyDescent="0.25">
      <c r="A3" s="367" t="s">
        <v>228</v>
      </c>
      <c r="B3" s="367"/>
      <c r="C3" s="367"/>
      <c r="D3" s="367"/>
      <c r="E3" s="367"/>
      <c r="F3" s="367"/>
      <c r="G3" s="367"/>
      <c r="H3" s="367"/>
      <c r="I3" s="367"/>
      <c r="J3" s="620"/>
      <c r="K3" s="620"/>
    </row>
    <row r="4" spans="1:11" ht="13.8" thickBot="1" x14ac:dyDescent="0.3">
      <c r="A4" s="65"/>
      <c r="B4" s="65"/>
      <c r="C4" s="65"/>
      <c r="D4" s="65"/>
      <c r="E4" s="65"/>
      <c r="F4" s="65"/>
      <c r="G4" s="65"/>
      <c r="H4" s="65"/>
      <c r="I4" s="65"/>
      <c r="J4" s="91"/>
      <c r="K4" s="91"/>
    </row>
    <row r="5" spans="1:11" ht="20.25" customHeight="1" x14ac:dyDescent="0.25">
      <c r="A5" s="659"/>
      <c r="B5" s="659"/>
      <c r="C5" s="659"/>
      <c r="D5" s="659"/>
      <c r="E5" s="659"/>
      <c r="F5" s="581" t="s">
        <v>27</v>
      </c>
      <c r="G5" s="573" t="s">
        <v>137</v>
      </c>
      <c r="H5" s="631"/>
      <c r="I5" s="583" t="s">
        <v>136</v>
      </c>
      <c r="J5" s="573" t="s">
        <v>138</v>
      </c>
      <c r="K5" s="574"/>
    </row>
    <row r="6" spans="1:11" ht="24.75" customHeight="1" x14ac:dyDescent="0.25">
      <c r="A6" s="659"/>
      <c r="B6" s="659"/>
      <c r="C6" s="659"/>
      <c r="D6" s="659"/>
      <c r="E6" s="659"/>
      <c r="F6" s="630"/>
      <c r="G6" s="627"/>
      <c r="H6" s="632"/>
      <c r="I6" s="621"/>
      <c r="J6" s="627"/>
      <c r="K6" s="629"/>
    </row>
    <row r="7" spans="1:11" ht="16.5" customHeight="1" x14ac:dyDescent="0.25">
      <c r="A7" s="659"/>
      <c r="B7" s="659"/>
      <c r="C7" s="659"/>
      <c r="D7" s="659"/>
      <c r="E7" s="659"/>
      <c r="F7" s="582"/>
      <c r="G7" s="622" t="s">
        <v>139</v>
      </c>
      <c r="H7" s="623"/>
      <c r="I7" s="93" t="s">
        <v>140</v>
      </c>
      <c r="J7" s="622" t="s">
        <v>141</v>
      </c>
      <c r="K7" s="634"/>
    </row>
    <row r="8" spans="1:11" ht="24" customHeight="1" x14ac:dyDescent="0.25">
      <c r="A8" s="69" t="s">
        <v>455</v>
      </c>
      <c r="B8" s="557" t="s">
        <v>456</v>
      </c>
      <c r="C8" s="557"/>
      <c r="D8" s="557"/>
      <c r="E8" s="558"/>
      <c r="F8" s="105"/>
      <c r="G8" s="637"/>
      <c r="H8" s="642"/>
      <c r="I8" s="635"/>
      <c r="J8" s="637"/>
      <c r="K8" s="639"/>
    </row>
    <row r="9" spans="1:11" x14ac:dyDescent="0.25">
      <c r="A9" s="106"/>
      <c r="B9" s="540" t="s">
        <v>457</v>
      </c>
      <c r="C9" s="540"/>
      <c r="D9" s="540"/>
      <c r="E9" s="541"/>
      <c r="F9" s="77">
        <v>815</v>
      </c>
      <c r="G9" s="590"/>
      <c r="H9" s="591"/>
      <c r="I9" s="636"/>
      <c r="J9" s="590"/>
      <c r="K9" s="593"/>
    </row>
    <row r="10" spans="1:11" ht="18" customHeight="1" x14ac:dyDescent="0.25">
      <c r="A10" s="107"/>
      <c r="B10" s="369" t="s">
        <v>458</v>
      </c>
      <c r="C10" s="369"/>
      <c r="D10" s="369"/>
      <c r="E10" s="370"/>
      <c r="F10" s="108"/>
      <c r="G10" s="605"/>
      <c r="H10" s="606"/>
      <c r="I10" s="96"/>
      <c r="J10" s="605"/>
      <c r="K10" s="615"/>
    </row>
    <row r="11" spans="1:11" ht="14.1" customHeight="1" x14ac:dyDescent="0.25">
      <c r="A11" s="106"/>
      <c r="B11" s="51"/>
      <c r="C11" s="369" t="s">
        <v>23</v>
      </c>
      <c r="D11" s="369"/>
      <c r="E11" s="370"/>
      <c r="F11" s="77"/>
      <c r="G11" s="590"/>
      <c r="H11" s="591"/>
      <c r="I11" s="636"/>
      <c r="J11" s="590"/>
      <c r="K11" s="593"/>
    </row>
    <row r="12" spans="1:11" ht="14.1" customHeight="1" x14ac:dyDescent="0.25">
      <c r="A12" s="106"/>
      <c r="B12" s="51"/>
      <c r="C12" s="369" t="s">
        <v>24</v>
      </c>
      <c r="D12" s="369"/>
      <c r="E12" s="370"/>
      <c r="F12" s="77">
        <v>816</v>
      </c>
      <c r="G12" s="590"/>
      <c r="H12" s="591"/>
      <c r="I12" s="636"/>
      <c r="J12" s="590"/>
      <c r="K12" s="593"/>
    </row>
    <row r="13" spans="1:11" ht="14.1" customHeight="1" x14ac:dyDescent="0.25">
      <c r="A13" s="106"/>
      <c r="B13" s="51"/>
      <c r="C13" s="369" t="s">
        <v>15</v>
      </c>
      <c r="D13" s="369"/>
      <c r="E13" s="370"/>
      <c r="F13" s="77">
        <v>817</v>
      </c>
      <c r="G13" s="590"/>
      <c r="H13" s="591"/>
      <c r="I13" s="235"/>
      <c r="J13" s="590"/>
      <c r="K13" s="593"/>
    </row>
    <row r="14" spans="1:11" ht="14.1" customHeight="1" x14ac:dyDescent="0.25">
      <c r="A14" s="106"/>
      <c r="B14" s="51"/>
      <c r="C14" s="598" t="s">
        <v>16</v>
      </c>
      <c r="D14" s="598"/>
      <c r="E14" s="599"/>
      <c r="F14" s="77">
        <v>818</v>
      </c>
      <c r="G14" s="590"/>
      <c r="H14" s="591"/>
      <c r="I14" s="235"/>
      <c r="J14" s="590"/>
      <c r="K14" s="593"/>
    </row>
    <row r="15" spans="1:11" ht="18" customHeight="1" x14ac:dyDescent="0.25">
      <c r="A15" s="69"/>
      <c r="B15" s="561" t="s">
        <v>459</v>
      </c>
      <c r="C15" s="561"/>
      <c r="D15" s="561"/>
      <c r="E15" s="562"/>
      <c r="F15" s="77">
        <v>819</v>
      </c>
      <c r="G15" s="567">
        <f>G8+G11+G13+G14</f>
        <v>0</v>
      </c>
      <c r="H15" s="613"/>
      <c r="I15" s="80">
        <f>I8+I11+I13+I14</f>
        <v>0</v>
      </c>
      <c r="J15" s="567">
        <f>J8+J11+J13+J14</f>
        <v>0</v>
      </c>
      <c r="K15" s="568"/>
    </row>
    <row r="16" spans="1:11" ht="24" customHeight="1" x14ac:dyDescent="0.25">
      <c r="A16" s="69" t="s">
        <v>460</v>
      </c>
      <c r="B16" s="557" t="s">
        <v>467</v>
      </c>
      <c r="C16" s="557"/>
      <c r="D16" s="557"/>
      <c r="E16" s="558"/>
      <c r="F16" s="109"/>
      <c r="G16" s="605"/>
      <c r="H16" s="614"/>
      <c r="I16" s="96"/>
      <c r="J16" s="605"/>
      <c r="K16" s="615"/>
    </row>
    <row r="17" spans="1:11" ht="12.75" customHeight="1" x14ac:dyDescent="0.25">
      <c r="A17" s="106"/>
      <c r="B17" s="540" t="s">
        <v>457</v>
      </c>
      <c r="C17" s="540"/>
      <c r="D17" s="540"/>
      <c r="E17" s="541"/>
      <c r="F17" s="77">
        <v>820</v>
      </c>
      <c r="G17" s="590"/>
      <c r="H17" s="591"/>
      <c r="I17" s="235"/>
      <c r="J17" s="590"/>
      <c r="K17" s="593"/>
    </row>
    <row r="18" spans="1:11" ht="18" customHeight="1" x14ac:dyDescent="0.25">
      <c r="A18" s="69"/>
      <c r="B18" s="561" t="s">
        <v>458</v>
      </c>
      <c r="C18" s="561"/>
      <c r="D18" s="561"/>
      <c r="E18" s="562"/>
      <c r="F18" s="109"/>
      <c r="G18" s="605"/>
      <c r="H18" s="614"/>
      <c r="I18" s="96"/>
      <c r="J18" s="605"/>
      <c r="K18" s="615"/>
    </row>
    <row r="19" spans="1:11" ht="14.1" customHeight="1" x14ac:dyDescent="0.25">
      <c r="A19" s="106"/>
      <c r="B19" s="51"/>
      <c r="C19" s="369" t="s">
        <v>17</v>
      </c>
      <c r="D19" s="369"/>
      <c r="E19" s="370"/>
      <c r="F19" s="77">
        <v>821</v>
      </c>
      <c r="G19" s="590"/>
      <c r="H19" s="591"/>
      <c r="I19" s="235"/>
      <c r="J19" s="590"/>
      <c r="K19" s="593"/>
    </row>
    <row r="20" spans="1:11" ht="14.1" customHeight="1" x14ac:dyDescent="0.25">
      <c r="A20" s="106"/>
      <c r="B20" s="51"/>
      <c r="C20" s="369" t="s">
        <v>143</v>
      </c>
      <c r="D20" s="369"/>
      <c r="E20" s="370"/>
      <c r="F20" s="77">
        <v>822</v>
      </c>
      <c r="G20" s="590"/>
      <c r="H20" s="591"/>
      <c r="I20" s="235"/>
      <c r="J20" s="590"/>
      <c r="K20" s="593"/>
    </row>
    <row r="21" spans="1:11" ht="14.1" customHeight="1" x14ac:dyDescent="0.25">
      <c r="A21" s="106"/>
      <c r="B21" s="51"/>
      <c r="C21" s="369" t="s">
        <v>20</v>
      </c>
      <c r="D21" s="369"/>
      <c r="E21" s="370"/>
      <c r="F21" s="77">
        <v>823</v>
      </c>
      <c r="G21" s="590"/>
      <c r="H21" s="591"/>
      <c r="I21" s="235"/>
      <c r="J21" s="590"/>
      <c r="K21" s="593"/>
    </row>
    <row r="22" spans="1:11" ht="14.1" customHeight="1" x14ac:dyDescent="0.25">
      <c r="A22" s="106"/>
      <c r="B22" s="51"/>
      <c r="C22" s="598" t="s">
        <v>25</v>
      </c>
      <c r="D22" s="598"/>
      <c r="E22" s="599"/>
      <c r="F22" s="77">
        <v>824</v>
      </c>
      <c r="G22" s="590"/>
      <c r="H22" s="591"/>
      <c r="I22" s="235"/>
      <c r="J22" s="590"/>
      <c r="K22" s="593"/>
    </row>
    <row r="23" spans="1:11" ht="18" customHeight="1" x14ac:dyDescent="0.25">
      <c r="A23" s="69"/>
      <c r="B23" s="561" t="s">
        <v>459</v>
      </c>
      <c r="C23" s="561"/>
      <c r="D23" s="561"/>
      <c r="E23" s="562"/>
      <c r="F23" s="110">
        <v>825</v>
      </c>
      <c r="G23" s="567">
        <f>G17+G19+G20+G21+G22</f>
        <v>0</v>
      </c>
      <c r="H23" s="613"/>
      <c r="I23" s="80">
        <f>I17+I19+I20+I21+I22</f>
        <v>0</v>
      </c>
      <c r="J23" s="567">
        <f>J17+J19+J20+J21+J22</f>
        <v>0</v>
      </c>
      <c r="K23" s="568"/>
    </row>
    <row r="24" spans="1:11" ht="24" customHeight="1" x14ac:dyDescent="0.25">
      <c r="A24" s="69" t="s">
        <v>463</v>
      </c>
      <c r="B24" s="557" t="s">
        <v>461</v>
      </c>
      <c r="C24" s="557"/>
      <c r="D24" s="557"/>
      <c r="E24" s="558"/>
      <c r="F24" s="109"/>
      <c r="G24" s="605"/>
      <c r="H24" s="614"/>
      <c r="I24" s="96"/>
      <c r="J24" s="605"/>
      <c r="K24" s="615"/>
    </row>
    <row r="25" spans="1:11" ht="12.75" customHeight="1" x14ac:dyDescent="0.25">
      <c r="A25" s="106"/>
      <c r="B25" s="540" t="s">
        <v>457</v>
      </c>
      <c r="C25" s="540"/>
      <c r="D25" s="540"/>
      <c r="E25" s="541"/>
      <c r="F25" s="77">
        <v>826</v>
      </c>
      <c r="G25" s="590"/>
      <c r="H25" s="591"/>
      <c r="I25" s="235"/>
      <c r="J25" s="590"/>
      <c r="K25" s="593"/>
    </row>
    <row r="26" spans="1:11" ht="18" customHeight="1" x14ac:dyDescent="0.25">
      <c r="A26" s="107"/>
      <c r="B26" s="369" t="s">
        <v>458</v>
      </c>
      <c r="C26" s="369"/>
      <c r="D26" s="369"/>
      <c r="E26" s="370"/>
      <c r="F26" s="108"/>
      <c r="G26" s="605"/>
      <c r="H26" s="614"/>
      <c r="I26" s="96"/>
      <c r="J26" s="605"/>
      <c r="K26" s="615"/>
    </row>
    <row r="27" spans="1:11" ht="14.1" customHeight="1" x14ac:dyDescent="0.25">
      <c r="A27" s="106"/>
      <c r="B27" s="51"/>
      <c r="C27" s="369" t="s">
        <v>17</v>
      </c>
      <c r="D27" s="369"/>
      <c r="E27" s="370"/>
      <c r="F27" s="77">
        <v>827</v>
      </c>
      <c r="G27" s="590"/>
      <c r="H27" s="591"/>
      <c r="I27" s="235"/>
      <c r="J27" s="590"/>
      <c r="K27" s="593"/>
    </row>
    <row r="28" spans="1:11" ht="14.1" customHeight="1" x14ac:dyDescent="0.25">
      <c r="A28" s="106"/>
      <c r="B28" s="51"/>
      <c r="C28" s="369" t="s">
        <v>18</v>
      </c>
      <c r="D28" s="369"/>
      <c r="E28" s="370"/>
      <c r="F28" s="77">
        <v>828</v>
      </c>
      <c r="G28" s="590"/>
      <c r="H28" s="591"/>
      <c r="I28" s="235"/>
      <c r="J28" s="590"/>
      <c r="K28" s="593"/>
    </row>
    <row r="29" spans="1:11" ht="14.1" customHeight="1" x14ac:dyDescent="0.25">
      <c r="A29" s="106"/>
      <c r="B29" s="51"/>
      <c r="C29" s="369" t="s">
        <v>143</v>
      </c>
      <c r="D29" s="369"/>
      <c r="E29" s="370"/>
      <c r="F29" s="77">
        <v>829</v>
      </c>
      <c r="G29" s="590"/>
      <c r="H29" s="591"/>
      <c r="I29" s="235"/>
      <c r="J29" s="590"/>
      <c r="K29" s="593"/>
    </row>
    <row r="30" spans="1:11" ht="14.1" customHeight="1" x14ac:dyDescent="0.25">
      <c r="A30" s="106"/>
      <c r="B30" s="51"/>
      <c r="C30" s="369" t="s">
        <v>22</v>
      </c>
      <c r="D30" s="369"/>
      <c r="E30" s="370"/>
      <c r="F30" s="77"/>
      <c r="G30" s="605"/>
      <c r="H30" s="614"/>
      <c r="I30" s="96"/>
      <c r="J30" s="605"/>
      <c r="K30" s="615"/>
    </row>
    <row r="31" spans="1:11" ht="14.1" customHeight="1" x14ac:dyDescent="0.25">
      <c r="A31" s="106"/>
      <c r="B31" s="51"/>
      <c r="C31" s="333" t="s">
        <v>26</v>
      </c>
      <c r="D31" s="333"/>
      <c r="E31" s="334"/>
      <c r="F31" s="77">
        <v>830</v>
      </c>
      <c r="G31" s="590"/>
      <c r="H31" s="657"/>
      <c r="I31" s="235"/>
      <c r="J31" s="590"/>
      <c r="K31" s="658"/>
    </row>
    <row r="32" spans="1:11" ht="14.1" customHeight="1" x14ac:dyDescent="0.25">
      <c r="A32" s="106"/>
      <c r="B32" s="51"/>
      <c r="C32" s="598" t="s">
        <v>25</v>
      </c>
      <c r="D32" s="598"/>
      <c r="E32" s="599"/>
      <c r="F32" s="77">
        <v>831</v>
      </c>
      <c r="G32" s="590"/>
      <c r="H32" s="591"/>
      <c r="I32" s="235"/>
      <c r="J32" s="590"/>
      <c r="K32" s="593"/>
    </row>
    <row r="33" spans="1:11" ht="18" customHeight="1" x14ac:dyDescent="0.25">
      <c r="A33" s="69"/>
      <c r="B33" s="561" t="s">
        <v>459</v>
      </c>
      <c r="C33" s="561"/>
      <c r="D33" s="561"/>
      <c r="E33" s="562"/>
      <c r="F33" s="110">
        <v>832</v>
      </c>
      <c r="G33" s="567">
        <f>G25+G27+G28+G29+G31+G32</f>
        <v>0</v>
      </c>
      <c r="H33" s="604"/>
      <c r="I33" s="101">
        <f>I25+I27+I28+I29+I31+I32</f>
        <v>0</v>
      </c>
      <c r="J33" s="567">
        <f>J25+J27+J28+J29+J31+J32</f>
        <v>0</v>
      </c>
      <c r="K33" s="568"/>
    </row>
    <row r="34" spans="1:11" ht="18" customHeight="1" x14ac:dyDescent="0.25">
      <c r="A34" s="107" t="s">
        <v>462</v>
      </c>
      <c r="B34" s="374" t="s">
        <v>472</v>
      </c>
      <c r="C34" s="369"/>
      <c r="D34" s="369"/>
      <c r="E34" s="370"/>
      <c r="F34" s="77"/>
      <c r="G34" s="600">
        <f>G15+G23-G33</f>
        <v>0</v>
      </c>
      <c r="H34" s="601"/>
      <c r="I34" s="616">
        <f>I15+I23-I33</f>
        <v>0</v>
      </c>
      <c r="J34" s="600">
        <f>J15+J23-J33</f>
        <v>0</v>
      </c>
      <c r="K34" s="610"/>
    </row>
    <row r="35" spans="1:11" x14ac:dyDescent="0.25">
      <c r="A35" s="111"/>
      <c r="B35" s="539" t="s">
        <v>466</v>
      </c>
      <c r="C35" s="539"/>
      <c r="D35" s="539"/>
      <c r="E35" s="656"/>
      <c r="F35" s="74">
        <v>833</v>
      </c>
      <c r="G35" s="602"/>
      <c r="H35" s="603"/>
      <c r="I35" s="617"/>
      <c r="J35" s="602"/>
      <c r="K35" s="612"/>
    </row>
    <row r="36" spans="1:11" ht="14.1" customHeight="1" x14ac:dyDescent="0.25">
      <c r="A36" s="266"/>
      <c r="B36" s="266"/>
      <c r="C36" s="369" t="s">
        <v>565</v>
      </c>
      <c r="D36" s="369"/>
      <c r="E36" s="370"/>
      <c r="F36" s="77"/>
      <c r="G36" s="647"/>
      <c r="H36" s="648"/>
      <c r="I36" s="235"/>
      <c r="J36" s="651"/>
      <c r="K36" s="652"/>
    </row>
    <row r="37" spans="1:11" ht="14.1" customHeight="1" thickBot="1" x14ac:dyDescent="0.3">
      <c r="A37" s="51"/>
      <c r="B37" s="51"/>
      <c r="C37" s="369" t="s">
        <v>566</v>
      </c>
      <c r="D37" s="369"/>
      <c r="E37" s="370"/>
      <c r="F37" s="77"/>
      <c r="G37" s="649"/>
      <c r="H37" s="650"/>
      <c r="I37" s="270"/>
      <c r="J37" s="653"/>
      <c r="K37" s="654"/>
    </row>
    <row r="38" spans="1:11" x14ac:dyDescent="0.25">
      <c r="C38" s="330" t="s">
        <v>567</v>
      </c>
      <c r="D38" s="330"/>
      <c r="E38" s="330"/>
      <c r="F38" s="267"/>
      <c r="G38" s="327"/>
      <c r="H38" s="646"/>
      <c r="J38" s="655"/>
      <c r="K38" s="655"/>
    </row>
    <row r="39" spans="1:11" x14ac:dyDescent="0.25">
      <c r="C39" s="369" t="s">
        <v>28</v>
      </c>
      <c r="D39" s="369"/>
      <c r="E39" s="370"/>
      <c r="G39" s="605">
        <f>Totalen!I36</f>
        <v>0</v>
      </c>
      <c r="H39" s="615"/>
      <c r="J39" s="643"/>
      <c r="K39" s="643"/>
    </row>
    <row r="40" spans="1:11" x14ac:dyDescent="0.25">
      <c r="C40" s="369" t="s">
        <v>29</v>
      </c>
      <c r="D40" s="369"/>
      <c r="E40" s="370"/>
      <c r="F40" s="48"/>
      <c r="G40" s="605">
        <f>Totalen!I37</f>
        <v>0</v>
      </c>
      <c r="H40" s="615"/>
      <c r="J40" s="643"/>
      <c r="K40" s="643"/>
    </row>
    <row r="41" spans="1:11" ht="13.8" thickBot="1" x14ac:dyDescent="0.3">
      <c r="C41" s="369" t="s">
        <v>30</v>
      </c>
      <c r="D41" s="369"/>
      <c r="E41" s="370"/>
      <c r="F41" s="265"/>
      <c r="G41" s="644">
        <f>Totalen!I38</f>
        <v>0</v>
      </c>
      <c r="H41" s="645"/>
      <c r="J41" s="643"/>
      <c r="K41" s="643"/>
    </row>
  </sheetData>
  <sheetProtection password="CDCC" sheet="1" objects="1" scenarios="1"/>
  <mergeCells count="112">
    <mergeCell ref="H1:J1"/>
    <mergeCell ref="A2:E2"/>
    <mergeCell ref="G2:H2"/>
    <mergeCell ref="J2:K2"/>
    <mergeCell ref="A1:C1"/>
    <mergeCell ref="E1:G1"/>
    <mergeCell ref="J5:K6"/>
    <mergeCell ref="J7:K7"/>
    <mergeCell ref="J3:K3"/>
    <mergeCell ref="F5:F7"/>
    <mergeCell ref="A3:I3"/>
    <mergeCell ref="G5:H6"/>
    <mergeCell ref="I5:I6"/>
    <mergeCell ref="G8:H9"/>
    <mergeCell ref="I8:I9"/>
    <mergeCell ref="B8:E8"/>
    <mergeCell ref="B9:E9"/>
    <mergeCell ref="J13:K13"/>
    <mergeCell ref="B10:E10"/>
    <mergeCell ref="A5:E7"/>
    <mergeCell ref="J10:K10"/>
    <mergeCell ref="G11:H12"/>
    <mergeCell ref="I11:I12"/>
    <mergeCell ref="J11:K12"/>
    <mergeCell ref="G10:H10"/>
    <mergeCell ref="C13:E13"/>
    <mergeCell ref="G13:H13"/>
    <mergeCell ref="G7:H7"/>
    <mergeCell ref="C12:E12"/>
    <mergeCell ref="C11:E11"/>
    <mergeCell ref="J8:K9"/>
    <mergeCell ref="J18:K18"/>
    <mergeCell ref="J16:K16"/>
    <mergeCell ref="C14:E14"/>
    <mergeCell ref="G15:H15"/>
    <mergeCell ref="J14:K14"/>
    <mergeCell ref="J15:K15"/>
    <mergeCell ref="C20:E20"/>
    <mergeCell ref="B17:E17"/>
    <mergeCell ref="B18:E18"/>
    <mergeCell ref="G17:H17"/>
    <mergeCell ref="J17:K17"/>
    <mergeCell ref="C19:E19"/>
    <mergeCell ref="G18:H18"/>
    <mergeCell ref="G19:H19"/>
    <mergeCell ref="J19:K19"/>
    <mergeCell ref="G20:H20"/>
    <mergeCell ref="J20:K20"/>
    <mergeCell ref="B15:E15"/>
    <mergeCell ref="B16:E16"/>
    <mergeCell ref="G14:H14"/>
    <mergeCell ref="G16:H16"/>
    <mergeCell ref="J21:K21"/>
    <mergeCell ref="G22:H22"/>
    <mergeCell ref="J22:K22"/>
    <mergeCell ref="J33:K33"/>
    <mergeCell ref="J29:K29"/>
    <mergeCell ref="G29:H29"/>
    <mergeCell ref="C30:E30"/>
    <mergeCell ref="C31:E31"/>
    <mergeCell ref="G24:H24"/>
    <mergeCell ref="J24:K24"/>
    <mergeCell ref="J30:K30"/>
    <mergeCell ref="G32:H32"/>
    <mergeCell ref="G30:H30"/>
    <mergeCell ref="C29:E29"/>
    <mergeCell ref="J27:K27"/>
    <mergeCell ref="J25:K25"/>
    <mergeCell ref="C22:E22"/>
    <mergeCell ref="G23:H23"/>
    <mergeCell ref="B23:E23"/>
    <mergeCell ref="J28:K28"/>
    <mergeCell ref="J23:K23"/>
    <mergeCell ref="B26:E26"/>
    <mergeCell ref="C27:E27"/>
    <mergeCell ref="C28:E28"/>
    <mergeCell ref="J26:K26"/>
    <mergeCell ref="B35:E35"/>
    <mergeCell ref="B33:E33"/>
    <mergeCell ref="C32:E32"/>
    <mergeCell ref="G31:H31"/>
    <mergeCell ref="G33:H33"/>
    <mergeCell ref="J34:K35"/>
    <mergeCell ref="G34:H35"/>
    <mergeCell ref="I34:I35"/>
    <mergeCell ref="J31:K31"/>
    <mergeCell ref="J32:K32"/>
    <mergeCell ref="B34:E34"/>
    <mergeCell ref="B25:E25"/>
    <mergeCell ref="B24:E24"/>
    <mergeCell ref="G21:H21"/>
    <mergeCell ref="G28:H28"/>
    <mergeCell ref="G27:H27"/>
    <mergeCell ref="G26:H26"/>
    <mergeCell ref="G25:H25"/>
    <mergeCell ref="C21:E21"/>
    <mergeCell ref="J41:K41"/>
    <mergeCell ref="C36:E36"/>
    <mergeCell ref="C37:E37"/>
    <mergeCell ref="C38:E38"/>
    <mergeCell ref="G41:H41"/>
    <mergeCell ref="G38:H38"/>
    <mergeCell ref="C39:E39"/>
    <mergeCell ref="C40:E40"/>
    <mergeCell ref="C41:E41"/>
    <mergeCell ref="G36:H37"/>
    <mergeCell ref="J36:K37"/>
    <mergeCell ref="G39:H39"/>
    <mergeCell ref="G40:H40"/>
    <mergeCell ref="J38:K38"/>
    <mergeCell ref="J39:K39"/>
    <mergeCell ref="J40:K40"/>
  </mergeCells>
  <pageMargins left="0.23622047244094491" right="0.23622047244094491" top="0.59055118110236227" bottom="0.47244094488188981" header="0.51181102362204722" footer="0.51181102362204722"/>
  <pageSetup paperSize="9" orientation="portrait" horizontalDpi="300" verticalDpi="300"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6B40C-CD81-4657-9391-2A699C17C765}">
  <sheetPr codeName="Blad14">
    <tabColor indexed="43"/>
    <pageSetUpPr fitToPage="1"/>
  </sheetPr>
  <dimension ref="A1:I47"/>
  <sheetViews>
    <sheetView zoomScaleNormal="100" workbookViewId="0">
      <selection activeCell="I5" sqref="I5"/>
    </sheetView>
  </sheetViews>
  <sheetFormatPr defaultColWidth="9.109375" defaultRowHeight="13.2" x14ac:dyDescent="0.25"/>
  <cols>
    <col min="1" max="1" width="3.6640625" style="42" customWidth="1"/>
    <col min="2" max="2" width="0.88671875" style="42" customWidth="1"/>
    <col min="3" max="3" width="5.6640625" style="42" customWidth="1"/>
    <col min="4" max="4" width="25.44140625" style="42" customWidth="1"/>
    <col min="5" max="5" width="22.5546875" style="42" customWidth="1"/>
    <col min="6" max="6" width="6.5546875" style="42" customWidth="1"/>
    <col min="7" max="7" width="17.109375" style="42" customWidth="1"/>
    <col min="8" max="8" width="8.33203125" style="42" customWidth="1"/>
    <col min="9" max="9" width="10.6640625" style="42" customWidth="1"/>
    <col min="10" max="16384" width="9.109375" style="42"/>
  </cols>
  <sheetData>
    <row r="1" spans="1:9" ht="12.75" customHeight="1" x14ac:dyDescent="0.25">
      <c r="A1" s="436" t="s">
        <v>330</v>
      </c>
      <c r="B1" s="437"/>
      <c r="C1" s="438"/>
      <c r="D1" s="114">
        <f>Totalen!B167</f>
        <v>0</v>
      </c>
      <c r="E1" s="61"/>
      <c r="F1" s="60"/>
      <c r="G1" s="115"/>
      <c r="H1" s="116"/>
      <c r="I1" s="284" t="s">
        <v>649</v>
      </c>
    </row>
    <row r="2" spans="1:9" x14ac:dyDescent="0.25">
      <c r="A2" s="671"/>
      <c r="B2" s="671"/>
      <c r="C2" s="671"/>
      <c r="D2" s="671"/>
      <c r="E2" s="63"/>
    </row>
    <row r="3" spans="1:9" ht="13.2" customHeight="1" x14ac:dyDescent="0.25">
      <c r="A3" s="367" t="s">
        <v>663</v>
      </c>
      <c r="B3" s="367"/>
      <c r="C3" s="367"/>
      <c r="D3" s="367"/>
      <c r="E3" s="367"/>
      <c r="F3" s="367"/>
      <c r="G3" s="367"/>
      <c r="H3" s="367"/>
      <c r="I3" s="91"/>
    </row>
    <row r="4" spans="1:9" ht="13.8" thickBot="1" x14ac:dyDescent="0.3">
      <c r="A4" s="313"/>
      <c r="B4" s="313"/>
      <c r="C4" s="313"/>
      <c r="D4" s="313"/>
      <c r="E4" s="63"/>
    </row>
    <row r="5" spans="1:9" x14ac:dyDescent="0.25">
      <c r="A5" s="659"/>
      <c r="B5" s="659"/>
      <c r="C5" s="659"/>
      <c r="D5" s="659"/>
      <c r="E5" s="104"/>
      <c r="F5" s="672" t="s">
        <v>208</v>
      </c>
      <c r="G5" s="674" t="s">
        <v>234</v>
      </c>
    </row>
    <row r="6" spans="1:9" x14ac:dyDescent="0.25">
      <c r="A6" s="659"/>
      <c r="B6" s="659"/>
      <c r="C6" s="659"/>
      <c r="D6" s="659"/>
      <c r="E6" s="104"/>
      <c r="F6" s="673"/>
      <c r="G6" s="675"/>
    </row>
    <row r="7" spans="1:9" ht="35.25" customHeight="1" x14ac:dyDescent="0.25">
      <c r="A7" s="117"/>
      <c r="B7" s="681" t="s">
        <v>31</v>
      </c>
      <c r="C7" s="681"/>
      <c r="D7" s="681"/>
      <c r="E7" s="118"/>
      <c r="F7" s="678"/>
      <c r="G7" s="676" t="s">
        <v>231</v>
      </c>
    </row>
    <row r="8" spans="1:9" x14ac:dyDescent="0.25">
      <c r="A8" s="117"/>
      <c r="B8" s="117"/>
      <c r="C8" s="117"/>
      <c r="D8" s="117"/>
      <c r="E8" s="118"/>
      <c r="F8" s="679"/>
      <c r="G8" s="677"/>
    </row>
    <row r="9" spans="1:9" ht="24" customHeight="1" x14ac:dyDescent="0.25">
      <c r="A9" s="69" t="s">
        <v>455</v>
      </c>
      <c r="B9" s="557" t="s">
        <v>456</v>
      </c>
      <c r="C9" s="557"/>
      <c r="D9" s="557"/>
      <c r="E9" s="558"/>
      <c r="F9" s="119"/>
      <c r="G9" s="680"/>
    </row>
    <row r="10" spans="1:9" x14ac:dyDescent="0.25">
      <c r="A10" s="106"/>
      <c r="B10" s="540" t="s">
        <v>457</v>
      </c>
      <c r="C10" s="540"/>
      <c r="D10" s="540"/>
      <c r="E10" s="541"/>
      <c r="F10" s="121">
        <v>835</v>
      </c>
      <c r="G10" s="680"/>
    </row>
    <row r="11" spans="1:9" ht="18" customHeight="1" x14ac:dyDescent="0.25">
      <c r="A11" s="107"/>
      <c r="B11" s="369" t="s">
        <v>458</v>
      </c>
      <c r="C11" s="369"/>
      <c r="D11" s="369"/>
      <c r="E11" s="370"/>
      <c r="F11" s="108"/>
      <c r="G11" s="120"/>
    </row>
    <row r="12" spans="1:9" ht="14.1" customHeight="1" x14ac:dyDescent="0.25">
      <c r="A12" s="106"/>
      <c r="B12" s="51"/>
      <c r="C12" s="369" t="s">
        <v>32</v>
      </c>
      <c r="D12" s="369"/>
      <c r="E12" s="370"/>
      <c r="F12" s="77">
        <v>836</v>
      </c>
      <c r="G12" s="236"/>
    </row>
    <row r="13" spans="1:9" ht="14.1" customHeight="1" x14ac:dyDescent="0.25">
      <c r="A13" s="106"/>
      <c r="B13" s="51"/>
      <c r="C13" s="369" t="s">
        <v>15</v>
      </c>
      <c r="D13" s="369"/>
      <c r="E13" s="370"/>
      <c r="F13" s="77">
        <v>837</v>
      </c>
      <c r="G13" s="236"/>
    </row>
    <row r="14" spans="1:9" ht="14.1" customHeight="1" x14ac:dyDescent="0.25">
      <c r="A14" s="106"/>
      <c r="B14" s="51"/>
      <c r="C14" s="369" t="s">
        <v>33</v>
      </c>
      <c r="D14" s="369"/>
      <c r="E14" s="370"/>
      <c r="F14" s="77">
        <v>838</v>
      </c>
      <c r="G14" s="236"/>
    </row>
    <row r="15" spans="1:9" ht="18" customHeight="1" x14ac:dyDescent="0.25">
      <c r="A15" s="69"/>
      <c r="B15" s="561" t="s">
        <v>459</v>
      </c>
      <c r="C15" s="561"/>
      <c r="D15" s="561"/>
      <c r="E15" s="562"/>
      <c r="F15" s="110">
        <v>839</v>
      </c>
      <c r="G15" s="122">
        <f>G9+G12+G13+G14</f>
        <v>0</v>
      </c>
    </row>
    <row r="16" spans="1:9" ht="24" customHeight="1" x14ac:dyDescent="0.25">
      <c r="A16" s="69" t="s">
        <v>463</v>
      </c>
      <c r="B16" s="557" t="s">
        <v>468</v>
      </c>
      <c r="C16" s="557"/>
      <c r="D16" s="557"/>
      <c r="E16" s="558"/>
      <c r="F16" s="123"/>
      <c r="G16" s="124"/>
    </row>
    <row r="17" spans="1:7" ht="12.75" customHeight="1" x14ac:dyDescent="0.25">
      <c r="A17" s="106"/>
      <c r="B17" s="540" t="s">
        <v>457</v>
      </c>
      <c r="C17" s="540"/>
      <c r="D17" s="540"/>
      <c r="E17" s="541"/>
      <c r="F17" s="77">
        <v>846</v>
      </c>
      <c r="G17" s="236"/>
    </row>
    <row r="18" spans="1:7" ht="18" customHeight="1" x14ac:dyDescent="0.25">
      <c r="A18" s="107"/>
      <c r="B18" s="369" t="s">
        <v>458</v>
      </c>
      <c r="C18" s="369"/>
      <c r="D18" s="369"/>
      <c r="E18" s="370"/>
      <c r="F18" s="109"/>
      <c r="G18" s="120"/>
    </row>
    <row r="19" spans="1:7" ht="14.1" customHeight="1" x14ac:dyDescent="0.25">
      <c r="A19" s="106"/>
      <c r="B19" s="51"/>
      <c r="C19" s="369" t="s">
        <v>17</v>
      </c>
      <c r="D19" s="369"/>
      <c r="E19" s="370"/>
      <c r="F19" s="77">
        <v>847</v>
      </c>
      <c r="G19" s="236"/>
    </row>
    <row r="20" spans="1:7" ht="14.1" customHeight="1" x14ac:dyDescent="0.25">
      <c r="A20" s="106"/>
      <c r="B20" s="51"/>
      <c r="C20" s="369" t="s">
        <v>18</v>
      </c>
      <c r="D20" s="421"/>
      <c r="E20" s="422"/>
      <c r="F20" s="77">
        <v>848</v>
      </c>
      <c r="G20" s="236"/>
    </row>
    <row r="21" spans="1:7" ht="14.1" customHeight="1" x14ac:dyDescent="0.25">
      <c r="A21" s="106"/>
      <c r="B21" s="51"/>
      <c r="C21" s="369" t="s">
        <v>143</v>
      </c>
      <c r="D21" s="369"/>
      <c r="E21" s="370"/>
      <c r="F21" s="77">
        <v>849</v>
      </c>
      <c r="G21" s="236"/>
    </row>
    <row r="22" spans="1:7" ht="14.1" customHeight="1" x14ac:dyDescent="0.25">
      <c r="A22" s="106"/>
      <c r="B22" s="51"/>
      <c r="C22" s="369" t="s">
        <v>19</v>
      </c>
      <c r="D22" s="369"/>
      <c r="E22" s="370"/>
      <c r="F22" s="77">
        <v>850</v>
      </c>
      <c r="G22" s="236"/>
    </row>
    <row r="23" spans="1:7" ht="14.1" customHeight="1" x14ac:dyDescent="0.25">
      <c r="A23" s="106"/>
      <c r="B23" s="51"/>
      <c r="C23" s="369" t="s">
        <v>25</v>
      </c>
      <c r="D23" s="369"/>
      <c r="E23" s="370"/>
      <c r="F23" s="77">
        <v>851</v>
      </c>
      <c r="G23" s="236"/>
    </row>
    <row r="24" spans="1:7" ht="18" customHeight="1" x14ac:dyDescent="0.25">
      <c r="A24" s="69"/>
      <c r="B24" s="561" t="s">
        <v>459</v>
      </c>
      <c r="C24" s="561"/>
      <c r="D24" s="561"/>
      <c r="E24" s="562"/>
      <c r="F24" s="110">
        <v>852</v>
      </c>
      <c r="G24" s="122">
        <f>G17+G19+G20+G21+G22+G23</f>
        <v>0</v>
      </c>
    </row>
    <row r="25" spans="1:7" ht="24" customHeight="1" x14ac:dyDescent="0.25">
      <c r="A25" s="69" t="s">
        <v>462</v>
      </c>
      <c r="B25" s="557" t="s">
        <v>469</v>
      </c>
      <c r="C25" s="557"/>
      <c r="D25" s="557"/>
      <c r="E25" s="558"/>
      <c r="F25" s="123"/>
      <c r="G25" s="124"/>
    </row>
    <row r="26" spans="1:7" ht="14.1" customHeight="1" x14ac:dyDescent="0.25">
      <c r="A26" s="51"/>
      <c r="B26" s="369" t="s">
        <v>457</v>
      </c>
      <c r="C26" s="369"/>
      <c r="D26" s="369"/>
      <c r="E26" s="370"/>
      <c r="F26" s="77">
        <v>853</v>
      </c>
      <c r="G26" s="236"/>
    </row>
    <row r="27" spans="1:7" ht="14.1" customHeight="1" x14ac:dyDescent="0.25">
      <c r="A27" s="51"/>
      <c r="B27" s="369" t="s">
        <v>470</v>
      </c>
      <c r="C27" s="369"/>
      <c r="D27" s="369"/>
      <c r="E27" s="370"/>
      <c r="F27" s="77">
        <v>854</v>
      </c>
      <c r="G27" s="236"/>
    </row>
    <row r="28" spans="1:7" ht="14.1" customHeight="1" x14ac:dyDescent="0.25">
      <c r="A28" s="51"/>
      <c r="B28" s="369" t="s">
        <v>459</v>
      </c>
      <c r="C28" s="369"/>
      <c r="D28" s="369"/>
      <c r="E28" s="370"/>
      <c r="F28" s="77">
        <v>855</v>
      </c>
      <c r="G28" s="122">
        <f>G26+G27</f>
        <v>0</v>
      </c>
    </row>
    <row r="29" spans="1:7" ht="18" customHeight="1" x14ac:dyDescent="0.25">
      <c r="A29" s="125"/>
      <c r="B29" s="374" t="s">
        <v>472</v>
      </c>
      <c r="C29" s="374"/>
      <c r="D29" s="374"/>
      <c r="E29" s="375"/>
      <c r="F29" s="77"/>
      <c r="G29" s="682">
        <f>G15-G24-G28</f>
        <v>0</v>
      </c>
    </row>
    <row r="30" spans="1:7" ht="13.8" thickBot="1" x14ac:dyDescent="0.3">
      <c r="A30" s="127"/>
      <c r="B30" s="540" t="s">
        <v>471</v>
      </c>
      <c r="C30" s="367"/>
      <c r="D30" s="367"/>
      <c r="E30" s="368"/>
      <c r="F30" s="113">
        <v>856</v>
      </c>
      <c r="G30" s="683"/>
    </row>
    <row r="31" spans="1:7" x14ac:dyDescent="0.25">
      <c r="A31" s="367"/>
      <c r="B31" s="367"/>
      <c r="C31" s="367"/>
      <c r="D31" s="367"/>
      <c r="E31" s="65"/>
      <c r="F31" s="128"/>
      <c r="G31" s="92"/>
    </row>
    <row r="32" spans="1:7" x14ac:dyDescent="0.25">
      <c r="A32" s="367"/>
      <c r="B32" s="367"/>
      <c r="C32" s="367"/>
      <c r="D32" s="367"/>
      <c r="E32" s="65"/>
      <c r="F32" s="58"/>
      <c r="G32" s="92"/>
    </row>
    <row r="33" spans="1:9" ht="13.8" thickBot="1" x14ac:dyDescent="0.3">
      <c r="A33" s="367"/>
      <c r="B33" s="367"/>
      <c r="C33" s="367"/>
      <c r="D33" s="367"/>
      <c r="E33" s="65"/>
      <c r="F33" s="58"/>
      <c r="G33" s="92"/>
    </row>
    <row r="34" spans="1:9" x14ac:dyDescent="0.25">
      <c r="A34" s="563"/>
      <c r="B34" s="563"/>
      <c r="C34" s="563"/>
      <c r="D34" s="563"/>
      <c r="E34" s="68"/>
      <c r="F34" s="684" t="s">
        <v>208</v>
      </c>
      <c r="G34" s="662" t="s">
        <v>235</v>
      </c>
      <c r="H34" s="662" t="s">
        <v>236</v>
      </c>
      <c r="I34" s="663"/>
    </row>
    <row r="35" spans="1:9" x14ac:dyDescent="0.25">
      <c r="A35" s="563"/>
      <c r="B35" s="563"/>
      <c r="C35" s="563"/>
      <c r="D35" s="563"/>
      <c r="E35" s="68"/>
      <c r="F35" s="685"/>
      <c r="G35" s="622"/>
      <c r="H35" s="622"/>
      <c r="I35" s="634"/>
    </row>
    <row r="36" spans="1:9" ht="12.75" customHeight="1" x14ac:dyDescent="0.25">
      <c r="A36" s="49"/>
      <c r="B36" s="330" t="s">
        <v>232</v>
      </c>
      <c r="C36" s="330"/>
      <c r="D36" s="330"/>
      <c r="E36" s="65"/>
      <c r="F36" s="129"/>
      <c r="G36" s="130" t="s">
        <v>233</v>
      </c>
      <c r="H36" s="664" t="s">
        <v>237</v>
      </c>
      <c r="I36" s="665"/>
    </row>
    <row r="37" spans="1:9" x14ac:dyDescent="0.25">
      <c r="A37" s="540"/>
      <c r="B37" s="540"/>
      <c r="C37" s="540"/>
      <c r="D37" s="540"/>
      <c r="E37" s="58"/>
      <c r="F37" s="131"/>
      <c r="G37" s="635"/>
      <c r="H37" s="637"/>
      <c r="I37" s="639"/>
    </row>
    <row r="38" spans="1:9" ht="24" customHeight="1" x14ac:dyDescent="0.25">
      <c r="A38" s="117"/>
      <c r="B38" s="561" t="s">
        <v>473</v>
      </c>
      <c r="C38" s="561"/>
      <c r="D38" s="561"/>
      <c r="E38" s="562"/>
      <c r="F38" s="110">
        <v>857</v>
      </c>
      <c r="G38" s="636"/>
      <c r="H38" s="590"/>
      <c r="I38" s="593"/>
    </row>
    <row r="39" spans="1:9" ht="12.75" customHeight="1" x14ac:dyDescent="0.25">
      <c r="A39" s="51"/>
      <c r="B39" s="540" t="s">
        <v>458</v>
      </c>
      <c r="C39" s="540"/>
      <c r="D39" s="540"/>
      <c r="E39" s="541"/>
      <c r="F39" s="109"/>
      <c r="G39" s="132"/>
      <c r="H39" s="666"/>
      <c r="I39" s="447"/>
    </row>
    <row r="40" spans="1:9" ht="14.1" customHeight="1" x14ac:dyDescent="0.25">
      <c r="A40" s="51"/>
      <c r="B40" s="51"/>
      <c r="C40" s="369" t="s">
        <v>34</v>
      </c>
      <c r="D40" s="369"/>
      <c r="E40" s="370"/>
      <c r="F40" s="77">
        <v>858</v>
      </c>
      <c r="G40" s="254"/>
      <c r="H40" s="660"/>
      <c r="I40" s="661"/>
    </row>
    <row r="41" spans="1:9" ht="14.1" customHeight="1" x14ac:dyDescent="0.25">
      <c r="A41" s="51"/>
      <c r="B41" s="51"/>
      <c r="C41" s="369" t="s">
        <v>35</v>
      </c>
      <c r="D41" s="369"/>
      <c r="E41" s="370"/>
      <c r="F41" s="77">
        <v>859</v>
      </c>
      <c r="G41" s="254"/>
      <c r="H41" s="660"/>
      <c r="I41" s="661"/>
    </row>
    <row r="42" spans="1:9" ht="14.1" customHeight="1" x14ac:dyDescent="0.25">
      <c r="A42" s="51"/>
      <c r="B42" s="51"/>
      <c r="C42" s="369" t="s">
        <v>36</v>
      </c>
      <c r="D42" s="369"/>
      <c r="E42" s="370"/>
      <c r="F42" s="77">
        <v>860</v>
      </c>
      <c r="G42" s="254"/>
      <c r="H42" s="660"/>
      <c r="I42" s="661"/>
    </row>
    <row r="43" spans="1:9" ht="14.1" customHeight="1" x14ac:dyDescent="0.25">
      <c r="A43" s="51"/>
      <c r="B43" s="51"/>
      <c r="C43" s="369" t="s">
        <v>37</v>
      </c>
      <c r="D43" s="369"/>
      <c r="E43" s="370"/>
      <c r="F43" s="77">
        <v>861</v>
      </c>
      <c r="G43" s="254"/>
      <c r="H43" s="660"/>
      <c r="I43" s="661"/>
    </row>
    <row r="44" spans="1:9" ht="14.1" customHeight="1" x14ac:dyDescent="0.25">
      <c r="A44" s="51"/>
      <c r="B44" s="51"/>
      <c r="C44" s="369" t="s">
        <v>38</v>
      </c>
      <c r="D44" s="369"/>
      <c r="E44" s="370"/>
      <c r="F44" s="77">
        <v>862</v>
      </c>
      <c r="G44" s="254"/>
      <c r="H44" s="660"/>
      <c r="I44" s="661"/>
    </row>
    <row r="45" spans="1:9" ht="14.1" customHeight="1" x14ac:dyDescent="0.25">
      <c r="A45" s="51"/>
      <c r="B45" s="51"/>
      <c r="C45" s="369" t="s">
        <v>39</v>
      </c>
      <c r="D45" s="369"/>
      <c r="E45" s="370"/>
      <c r="F45" s="77">
        <v>863</v>
      </c>
      <c r="G45" s="254"/>
      <c r="H45" s="660"/>
      <c r="I45" s="661"/>
    </row>
    <row r="46" spans="1:9" ht="24" customHeight="1" x14ac:dyDescent="0.25">
      <c r="A46" s="117"/>
      <c r="B46" s="557" t="s">
        <v>472</v>
      </c>
      <c r="C46" s="557"/>
      <c r="D46" s="557"/>
      <c r="E46" s="558"/>
      <c r="F46" s="110">
        <v>864</v>
      </c>
      <c r="G46" s="80">
        <f>G37+G40+G41+G42+G43+G44+G45</f>
        <v>0</v>
      </c>
      <c r="H46" s="667">
        <f>H37+H40+H41+H42+H43+H44+H45</f>
        <v>0</v>
      </c>
      <c r="I46" s="668"/>
    </row>
    <row r="47" spans="1:9" ht="24" customHeight="1" thickBot="1" x14ac:dyDescent="0.3">
      <c r="A47" s="117"/>
      <c r="B47" s="557" t="s">
        <v>144</v>
      </c>
      <c r="C47" s="557"/>
      <c r="D47" s="557"/>
      <c r="E47" s="558"/>
      <c r="F47" s="133">
        <v>865</v>
      </c>
      <c r="G47" s="134"/>
      <c r="H47" s="669"/>
      <c r="I47" s="670"/>
    </row>
  </sheetData>
  <sheetProtection password="CDCC" sheet="1" objects="1" scenarios="1"/>
  <mergeCells count="66">
    <mergeCell ref="H37:I38"/>
    <mergeCell ref="B38:E38"/>
    <mergeCell ref="C21:E21"/>
    <mergeCell ref="A33:D33"/>
    <mergeCell ref="A34:D34"/>
    <mergeCell ref="B29:E29"/>
    <mergeCell ref="A31:D31"/>
    <mergeCell ref="A32:D32"/>
    <mergeCell ref="C22:E22"/>
    <mergeCell ref="B28:E28"/>
    <mergeCell ref="G37:G38"/>
    <mergeCell ref="G29:G30"/>
    <mergeCell ref="F34:F35"/>
    <mergeCell ref="A35:D35"/>
    <mergeCell ref="B11:E11"/>
    <mergeCell ref="C19:E19"/>
    <mergeCell ref="C20:E20"/>
    <mergeCell ref="C23:E23"/>
    <mergeCell ref="C14:E14"/>
    <mergeCell ref="B15:E15"/>
    <mergeCell ref="B16:E16"/>
    <mergeCell ref="B18:E18"/>
    <mergeCell ref="C12:E12"/>
    <mergeCell ref="C13:E13"/>
    <mergeCell ref="B17:E17"/>
    <mergeCell ref="A2:D2"/>
    <mergeCell ref="A1:C1"/>
    <mergeCell ref="B9:E9"/>
    <mergeCell ref="B10:E10"/>
    <mergeCell ref="A3:H3"/>
    <mergeCell ref="F5:F6"/>
    <mergeCell ref="G5:G6"/>
    <mergeCell ref="G7:G8"/>
    <mergeCell ref="A4:D4"/>
    <mergeCell ref="A5:D6"/>
    <mergeCell ref="F7:F8"/>
    <mergeCell ref="G9:G10"/>
    <mergeCell ref="B7:D7"/>
    <mergeCell ref="H46:I46"/>
    <mergeCell ref="H47:I47"/>
    <mergeCell ref="C42:E42"/>
    <mergeCell ref="C43:E43"/>
    <mergeCell ref="C44:E44"/>
    <mergeCell ref="C45:E45"/>
    <mergeCell ref="B46:E46"/>
    <mergeCell ref="B47:E47"/>
    <mergeCell ref="H45:I45"/>
    <mergeCell ref="H44:I44"/>
    <mergeCell ref="H43:I43"/>
    <mergeCell ref="H42:I42"/>
    <mergeCell ref="H40:I40"/>
    <mergeCell ref="H41:I41"/>
    <mergeCell ref="H34:I35"/>
    <mergeCell ref="H36:I36"/>
    <mergeCell ref="B24:E24"/>
    <mergeCell ref="C40:E40"/>
    <mergeCell ref="C41:E41"/>
    <mergeCell ref="B25:E25"/>
    <mergeCell ref="B27:E27"/>
    <mergeCell ref="H39:I39"/>
    <mergeCell ref="B39:E39"/>
    <mergeCell ref="B26:E26"/>
    <mergeCell ref="B30:E30"/>
    <mergeCell ref="A37:D37"/>
    <mergeCell ref="G34:G35"/>
    <mergeCell ref="B36:D36"/>
  </mergeCells>
  <pageMargins left="0.23622047244094491" right="0.23622047244094491" top="0.59055118110236227" bottom="0.47244094488188981" header="0.35433070866141736" footer="0.51181102362204722"/>
  <pageSetup paperSize="9" orientation="portrait" horizontalDpi="300" verticalDpi="300"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DEF0B-BC20-4284-8263-7CF74EDA9717}">
  <sheetPr codeName="Blad15">
    <tabColor indexed="43"/>
    <pageSetUpPr fitToPage="1"/>
  </sheetPr>
  <dimension ref="A1:D44"/>
  <sheetViews>
    <sheetView zoomScaleNormal="100" workbookViewId="0">
      <selection activeCell="A4" sqref="A4:D4"/>
    </sheetView>
  </sheetViews>
  <sheetFormatPr defaultColWidth="9.109375" defaultRowHeight="13.2" x14ac:dyDescent="0.25"/>
  <cols>
    <col min="1" max="1" width="9.109375" style="42" customWidth="1"/>
    <col min="2" max="2" width="25.44140625" style="42" customWidth="1"/>
    <col min="3" max="3" width="56" style="42" customWidth="1"/>
    <col min="4" max="4" width="10.6640625" style="42" customWidth="1"/>
    <col min="5" max="16384" width="9.109375" style="42"/>
  </cols>
  <sheetData>
    <row r="1" spans="1:4" x14ac:dyDescent="0.25">
      <c r="A1" s="135" t="s">
        <v>330</v>
      </c>
      <c r="B1" s="136">
        <f>Totalen!B167</f>
        <v>0</v>
      </c>
      <c r="C1" s="137"/>
      <c r="D1" s="285" t="s">
        <v>645</v>
      </c>
    </row>
    <row r="2" spans="1:4" x14ac:dyDescent="0.25">
      <c r="A2" s="313"/>
      <c r="B2" s="313"/>
      <c r="C2" s="313"/>
      <c r="D2" s="313"/>
    </row>
    <row r="3" spans="1:4" x14ac:dyDescent="0.25">
      <c r="A3" s="700" t="s">
        <v>664</v>
      </c>
      <c r="B3" s="700"/>
      <c r="C3" s="700"/>
      <c r="D3" s="700"/>
    </row>
    <row r="4" spans="1:4" ht="13.8" thickBot="1" x14ac:dyDescent="0.3">
      <c r="A4" s="700"/>
      <c r="B4" s="700"/>
      <c r="C4" s="700"/>
      <c r="D4" s="700"/>
    </row>
    <row r="5" spans="1:4" x14ac:dyDescent="0.25">
      <c r="A5" s="701" t="s">
        <v>240</v>
      </c>
      <c r="B5" s="702"/>
      <c r="C5" s="702"/>
      <c r="D5" s="703"/>
    </row>
    <row r="6" spans="1:4" ht="12.75" customHeight="1" x14ac:dyDescent="0.25">
      <c r="A6" s="704" t="s">
        <v>238</v>
      </c>
      <c r="B6" s="506"/>
      <c r="C6" s="506"/>
      <c r="D6" s="705"/>
    </row>
    <row r="7" spans="1:4" ht="12.75" customHeight="1" x14ac:dyDescent="0.25">
      <c r="A7" s="689" t="s">
        <v>239</v>
      </c>
      <c r="B7" s="428"/>
      <c r="C7" s="428"/>
      <c r="D7" s="690"/>
    </row>
    <row r="8" spans="1:4" ht="12.75" customHeight="1" x14ac:dyDescent="0.25">
      <c r="A8" s="694" t="s">
        <v>40</v>
      </c>
      <c r="B8" s="695"/>
      <c r="C8" s="695"/>
      <c r="D8" s="696"/>
    </row>
    <row r="9" spans="1:4" s="1" customFormat="1" x14ac:dyDescent="0.25">
      <c r="A9" s="686"/>
      <c r="B9" s="687"/>
      <c r="C9" s="687"/>
      <c r="D9" s="688"/>
    </row>
    <row r="10" spans="1:4" s="1" customFormat="1" x14ac:dyDescent="0.25">
      <c r="A10" s="686"/>
      <c r="B10" s="687"/>
      <c r="C10" s="687"/>
      <c r="D10" s="688"/>
    </row>
    <row r="11" spans="1:4" s="1" customFormat="1" x14ac:dyDescent="0.25">
      <c r="A11" s="686"/>
      <c r="B11" s="687"/>
      <c r="C11" s="687"/>
      <c r="D11" s="688"/>
    </row>
    <row r="12" spans="1:4" s="1" customFormat="1" x14ac:dyDescent="0.25">
      <c r="A12" s="686"/>
      <c r="B12" s="687"/>
      <c r="C12" s="687"/>
      <c r="D12" s="688"/>
    </row>
    <row r="13" spans="1:4" s="1" customFormat="1" x14ac:dyDescent="0.25">
      <c r="A13" s="686"/>
      <c r="B13" s="687"/>
      <c r="C13" s="687"/>
      <c r="D13" s="688"/>
    </row>
    <row r="14" spans="1:4" s="1" customFormat="1" x14ac:dyDescent="0.25">
      <c r="A14" s="686"/>
      <c r="B14" s="687"/>
      <c r="C14" s="687"/>
      <c r="D14" s="688"/>
    </row>
    <row r="15" spans="1:4" s="1" customFormat="1" x14ac:dyDescent="0.25">
      <c r="A15" s="686"/>
      <c r="B15" s="687"/>
      <c r="C15" s="687"/>
      <c r="D15" s="688"/>
    </row>
    <row r="16" spans="1:4" s="1" customFormat="1" x14ac:dyDescent="0.25">
      <c r="A16" s="686"/>
      <c r="B16" s="687"/>
      <c r="C16" s="687"/>
      <c r="D16" s="688"/>
    </row>
    <row r="17" spans="1:4" s="1" customFormat="1" x14ac:dyDescent="0.25">
      <c r="A17" s="686"/>
      <c r="B17" s="687"/>
      <c r="C17" s="687"/>
      <c r="D17" s="688"/>
    </row>
    <row r="18" spans="1:4" s="1" customFormat="1" x14ac:dyDescent="0.25">
      <c r="A18" s="686"/>
      <c r="B18" s="687"/>
      <c r="C18" s="687"/>
      <c r="D18" s="688"/>
    </row>
    <row r="19" spans="1:4" s="1" customFormat="1" x14ac:dyDescent="0.25">
      <c r="A19" s="686"/>
      <c r="B19" s="687"/>
      <c r="C19" s="687"/>
      <c r="D19" s="688"/>
    </row>
    <row r="20" spans="1:4" s="1" customFormat="1" x14ac:dyDescent="0.25">
      <c r="A20" s="686"/>
      <c r="B20" s="687"/>
      <c r="C20" s="687"/>
      <c r="D20" s="688"/>
    </row>
    <row r="21" spans="1:4" s="1" customFormat="1" x14ac:dyDescent="0.25">
      <c r="A21" s="686"/>
      <c r="B21" s="687"/>
      <c r="C21" s="687"/>
      <c r="D21" s="688"/>
    </row>
    <row r="22" spans="1:4" s="1" customFormat="1" ht="13.8" thickBot="1" x14ac:dyDescent="0.3">
      <c r="A22" s="691"/>
      <c r="B22" s="692"/>
      <c r="C22" s="692"/>
      <c r="D22" s="693"/>
    </row>
    <row r="23" spans="1:4" x14ac:dyDescent="0.25">
      <c r="A23" s="139"/>
    </row>
    <row r="24" spans="1:4" x14ac:dyDescent="0.25">
      <c r="A24" s="139"/>
    </row>
    <row r="25" spans="1:4" ht="13.8" thickBot="1" x14ac:dyDescent="0.3"/>
    <row r="26" spans="1:4" x14ac:dyDescent="0.25">
      <c r="A26" s="697" t="s">
        <v>241</v>
      </c>
      <c r="B26" s="698"/>
      <c r="C26" s="698"/>
      <c r="D26" s="699"/>
    </row>
    <row r="27" spans="1:4" x14ac:dyDescent="0.25">
      <c r="A27" s="704" t="s">
        <v>238</v>
      </c>
      <c r="B27" s="506"/>
      <c r="C27" s="506"/>
      <c r="D27" s="705"/>
    </row>
    <row r="28" spans="1:4" x14ac:dyDescent="0.25">
      <c r="A28" s="689" t="s">
        <v>239</v>
      </c>
      <c r="B28" s="428"/>
      <c r="C28" s="428"/>
      <c r="D28" s="690"/>
    </row>
    <row r="29" spans="1:4" x14ac:dyDescent="0.25">
      <c r="A29" s="694" t="s">
        <v>40</v>
      </c>
      <c r="B29" s="695"/>
      <c r="C29" s="695"/>
      <c r="D29" s="696"/>
    </row>
    <row r="30" spans="1:4" s="1" customFormat="1" x14ac:dyDescent="0.25">
      <c r="A30" s="686"/>
      <c r="B30" s="687"/>
      <c r="C30" s="687"/>
      <c r="D30" s="688"/>
    </row>
    <row r="31" spans="1:4" s="1" customFormat="1" x14ac:dyDescent="0.25">
      <c r="A31" s="686"/>
      <c r="B31" s="687"/>
      <c r="C31" s="687"/>
      <c r="D31" s="688"/>
    </row>
    <row r="32" spans="1:4" s="1" customFormat="1" x14ac:dyDescent="0.25">
      <c r="A32" s="686"/>
      <c r="B32" s="687"/>
      <c r="C32" s="687"/>
      <c r="D32" s="688"/>
    </row>
    <row r="33" spans="1:4" s="1" customFormat="1" x14ac:dyDescent="0.25">
      <c r="A33" s="686"/>
      <c r="B33" s="687"/>
      <c r="C33" s="687"/>
      <c r="D33" s="688"/>
    </row>
    <row r="34" spans="1:4" s="1" customFormat="1" x14ac:dyDescent="0.25">
      <c r="A34" s="686"/>
      <c r="B34" s="687"/>
      <c r="C34" s="687"/>
      <c r="D34" s="688"/>
    </row>
    <row r="35" spans="1:4" s="1" customFormat="1" x14ac:dyDescent="0.25">
      <c r="A35" s="686"/>
      <c r="B35" s="687"/>
      <c r="C35" s="687"/>
      <c r="D35" s="688"/>
    </row>
    <row r="36" spans="1:4" s="1" customFormat="1" x14ac:dyDescent="0.25">
      <c r="A36" s="686"/>
      <c r="B36" s="687"/>
      <c r="C36" s="687"/>
      <c r="D36" s="688"/>
    </row>
    <row r="37" spans="1:4" s="1" customFormat="1" x14ac:dyDescent="0.25">
      <c r="A37" s="686"/>
      <c r="B37" s="687"/>
      <c r="C37" s="687"/>
      <c r="D37" s="688"/>
    </row>
    <row r="38" spans="1:4" s="1" customFormat="1" x14ac:dyDescent="0.25">
      <c r="A38" s="686"/>
      <c r="B38" s="687"/>
      <c r="C38" s="687"/>
      <c r="D38" s="688"/>
    </row>
    <row r="39" spans="1:4" s="1" customFormat="1" x14ac:dyDescent="0.25">
      <c r="A39" s="686"/>
      <c r="B39" s="687"/>
      <c r="C39" s="687"/>
      <c r="D39" s="688"/>
    </row>
    <row r="40" spans="1:4" s="1" customFormat="1" x14ac:dyDescent="0.25">
      <c r="A40" s="686"/>
      <c r="B40" s="687"/>
      <c r="C40" s="687"/>
      <c r="D40" s="688"/>
    </row>
    <row r="41" spans="1:4" s="1" customFormat="1" x14ac:dyDescent="0.25">
      <c r="A41" s="686"/>
      <c r="B41" s="687"/>
      <c r="C41" s="687"/>
      <c r="D41" s="688"/>
    </row>
    <row r="42" spans="1:4" s="1" customFormat="1" x14ac:dyDescent="0.25">
      <c r="A42" s="686"/>
      <c r="B42" s="687"/>
      <c r="C42" s="687"/>
      <c r="D42" s="688"/>
    </row>
    <row r="43" spans="1:4" s="1" customFormat="1" x14ac:dyDescent="0.25">
      <c r="A43" s="686"/>
      <c r="B43" s="687"/>
      <c r="C43" s="687"/>
      <c r="D43" s="688"/>
    </row>
    <row r="44" spans="1:4" s="1" customFormat="1" ht="13.8" thickBot="1" x14ac:dyDescent="0.3">
      <c r="A44" s="691"/>
      <c r="B44" s="692"/>
      <c r="C44" s="692"/>
      <c r="D44" s="693"/>
    </row>
  </sheetData>
  <sheetProtection password="CDCC" sheet="1" objects="1" scenarios="1"/>
  <mergeCells count="40">
    <mergeCell ref="A43:D43"/>
    <mergeCell ref="A44:D44"/>
    <mergeCell ref="A37:D37"/>
    <mergeCell ref="A38:D38"/>
    <mergeCell ref="A41:D41"/>
    <mergeCell ref="A42:D42"/>
    <mergeCell ref="A39:D39"/>
    <mergeCell ref="A40:D40"/>
    <mergeCell ref="A34:D34"/>
    <mergeCell ref="A35:D35"/>
    <mergeCell ref="A36:D36"/>
    <mergeCell ref="A27:D27"/>
    <mergeCell ref="A28:D28"/>
    <mergeCell ref="A29:D29"/>
    <mergeCell ref="A30:D30"/>
    <mergeCell ref="A31:D31"/>
    <mergeCell ref="A32:D32"/>
    <mergeCell ref="A33:D33"/>
    <mergeCell ref="A2:D2"/>
    <mergeCell ref="A3:D3"/>
    <mergeCell ref="A4:D4"/>
    <mergeCell ref="A5:D5"/>
    <mergeCell ref="A6:D6"/>
    <mergeCell ref="A26:D26"/>
    <mergeCell ref="A21:D21"/>
    <mergeCell ref="A14:D14"/>
    <mergeCell ref="A15:D15"/>
    <mergeCell ref="A16:D16"/>
    <mergeCell ref="A17:D17"/>
    <mergeCell ref="A19:D19"/>
    <mergeCell ref="A18:D18"/>
    <mergeCell ref="A13:D13"/>
    <mergeCell ref="A7:D7"/>
    <mergeCell ref="A20:D20"/>
    <mergeCell ref="A11:D11"/>
    <mergeCell ref="A22:D22"/>
    <mergeCell ref="A8:D8"/>
    <mergeCell ref="A9:D9"/>
    <mergeCell ref="A10:D10"/>
    <mergeCell ref="A12:D12"/>
  </mergeCells>
  <pageMargins left="0.23622047244094491" right="0.23622047244094491" top="0.59055118110236227" bottom="0.47244094488188981" header="0.51181102362204722" footer="0.51181102362204722"/>
  <pageSetup paperSize="9" orientation="portrait" horizontalDpi="300" verticalDpi="300"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80584-B034-4F6D-826A-2E653D7F2758}">
  <sheetPr codeName="Blad16">
    <tabColor indexed="43"/>
    <pageSetUpPr fitToPage="1"/>
  </sheetPr>
  <dimension ref="A1:I34"/>
  <sheetViews>
    <sheetView zoomScaleNormal="100" workbookViewId="0">
      <selection activeCell="B4" sqref="B4"/>
    </sheetView>
  </sheetViews>
  <sheetFormatPr defaultColWidth="9.109375" defaultRowHeight="13.2" x14ac:dyDescent="0.25"/>
  <cols>
    <col min="1" max="1" width="3.6640625" style="42" customWidth="1"/>
    <col min="2" max="2" width="0.88671875" style="42" customWidth="1"/>
    <col min="3" max="3" width="5.6640625" style="42" customWidth="1"/>
    <col min="4" max="4" width="25.44140625" style="42" customWidth="1"/>
    <col min="5" max="5" width="23.44140625" style="42" customWidth="1"/>
    <col min="6" max="6" width="6.5546875" style="42" customWidth="1"/>
    <col min="7" max="7" width="17.109375" style="42" customWidth="1"/>
    <col min="8" max="8" width="7.109375" style="42" customWidth="1"/>
    <col min="9" max="9" width="10.6640625" style="42" customWidth="1"/>
    <col min="10" max="16384" width="9.109375" style="42"/>
  </cols>
  <sheetData>
    <row r="1" spans="1:9" x14ac:dyDescent="0.25">
      <c r="A1" s="725" t="s">
        <v>330</v>
      </c>
      <c r="B1" s="726"/>
      <c r="C1" s="727"/>
      <c r="D1" s="136">
        <f>Totalen!B167</f>
        <v>0</v>
      </c>
      <c r="E1" s="140"/>
      <c r="F1" s="141"/>
      <c r="G1" s="141"/>
      <c r="H1" s="142"/>
      <c r="I1" s="285" t="s">
        <v>319</v>
      </c>
    </row>
    <row r="3" spans="1:9" x14ac:dyDescent="0.25">
      <c r="A3" s="49" t="s">
        <v>384</v>
      </c>
      <c r="B3" s="330" t="s">
        <v>665</v>
      </c>
      <c r="C3" s="330"/>
      <c r="D3" s="330"/>
      <c r="E3" s="330"/>
    </row>
    <row r="5" spans="1:9" ht="15.75" customHeight="1" thickBot="1" x14ac:dyDescent="0.3">
      <c r="D5" s="143"/>
      <c r="E5" s="143"/>
      <c r="F5" s="144" t="s">
        <v>208</v>
      </c>
      <c r="G5" s="144" t="s">
        <v>209</v>
      </c>
      <c r="H5" s="430" t="s">
        <v>210</v>
      </c>
      <c r="I5" s="432"/>
    </row>
    <row r="6" spans="1:9" ht="24" customHeight="1" x14ac:dyDescent="0.25">
      <c r="A6" s="125"/>
      <c r="B6" s="374" t="s">
        <v>578</v>
      </c>
      <c r="C6" s="374"/>
      <c r="D6" s="374"/>
      <c r="E6" s="375"/>
      <c r="F6" s="145"/>
      <c r="G6" s="261"/>
      <c r="H6" s="709"/>
      <c r="I6" s="710"/>
    </row>
    <row r="7" spans="1:9" ht="12.75" customHeight="1" x14ac:dyDescent="0.25">
      <c r="A7" s="51"/>
      <c r="B7" s="367" t="s">
        <v>579</v>
      </c>
      <c r="C7" s="367"/>
      <c r="D7" s="367"/>
      <c r="E7" s="368"/>
      <c r="F7" s="146">
        <v>50</v>
      </c>
      <c r="G7" s="276">
        <f>Totalen!I31</f>
        <v>0</v>
      </c>
      <c r="H7" s="711">
        <f>Totalen!F31</f>
        <v>0</v>
      </c>
      <c r="I7" s="712"/>
    </row>
    <row r="8" spans="1:9" ht="12.75" customHeight="1" x14ac:dyDescent="0.25">
      <c r="A8" s="147"/>
      <c r="B8" s="147"/>
      <c r="C8" s="147"/>
      <c r="D8" s="147"/>
      <c r="E8" s="147"/>
      <c r="F8" s="146"/>
      <c r="G8" s="120"/>
      <c r="H8" s="713"/>
      <c r="I8" s="606"/>
    </row>
    <row r="9" spans="1:9" x14ac:dyDescent="0.25">
      <c r="A9" s="125"/>
      <c r="B9" s="374" t="s">
        <v>474</v>
      </c>
      <c r="C9" s="374"/>
      <c r="D9" s="374"/>
      <c r="E9" s="375"/>
      <c r="F9" s="145">
        <v>51</v>
      </c>
      <c r="G9" s="273">
        <f>SUM(G10:G11)</f>
        <v>0</v>
      </c>
      <c r="H9" s="487">
        <f>SUM(H10:I11)</f>
        <v>0</v>
      </c>
      <c r="I9" s="489"/>
    </row>
    <row r="10" spans="1:9" x14ac:dyDescent="0.25">
      <c r="A10" s="51"/>
      <c r="B10" s="540" t="s">
        <v>475</v>
      </c>
      <c r="C10" s="540"/>
      <c r="D10" s="540"/>
      <c r="E10" s="541"/>
      <c r="F10" s="146">
        <v>8681</v>
      </c>
      <c r="G10" s="236"/>
      <c r="H10" s="706"/>
      <c r="I10" s="591"/>
    </row>
    <row r="11" spans="1:9" ht="12.75" customHeight="1" x14ac:dyDescent="0.25">
      <c r="A11" s="51"/>
      <c r="B11" s="540" t="s">
        <v>347</v>
      </c>
      <c r="C11" s="540"/>
      <c r="D11" s="540"/>
      <c r="E11" s="541"/>
      <c r="F11" s="146">
        <v>8682</v>
      </c>
      <c r="G11" s="236"/>
      <c r="H11" s="706"/>
      <c r="I11" s="591"/>
    </row>
    <row r="12" spans="1:9" ht="12.75" customHeight="1" x14ac:dyDescent="0.25">
      <c r="A12" s="147"/>
      <c r="B12" s="147"/>
      <c r="C12" s="147"/>
      <c r="D12" s="147"/>
      <c r="E12" s="147"/>
      <c r="F12" s="146"/>
      <c r="G12" s="120"/>
      <c r="H12" s="713"/>
      <c r="I12" s="606"/>
    </row>
    <row r="13" spans="1:9" x14ac:dyDescent="0.25">
      <c r="A13" s="125"/>
      <c r="B13" s="374" t="s">
        <v>476</v>
      </c>
      <c r="C13" s="374"/>
      <c r="D13" s="374"/>
      <c r="E13" s="375"/>
      <c r="F13" s="148">
        <v>52</v>
      </c>
      <c r="G13" s="120">
        <f>G14</f>
        <v>0</v>
      </c>
      <c r="H13" s="713">
        <f>H14</f>
        <v>0</v>
      </c>
      <c r="I13" s="606"/>
    </row>
    <row r="14" spans="1:9" ht="12.75" customHeight="1" x14ac:dyDescent="0.25">
      <c r="A14" s="51"/>
      <c r="B14" s="540" t="s">
        <v>477</v>
      </c>
      <c r="C14" s="540"/>
      <c r="D14" s="540"/>
      <c r="E14" s="541"/>
      <c r="F14" s="148">
        <v>8684</v>
      </c>
      <c r="G14" s="236"/>
      <c r="H14" s="706"/>
      <c r="I14" s="591"/>
    </row>
    <row r="15" spans="1:9" ht="12.75" customHeight="1" x14ac:dyDescent="0.25">
      <c r="A15" s="149"/>
      <c r="B15" s="149"/>
      <c r="C15" s="149"/>
      <c r="D15" s="149"/>
      <c r="E15" s="149"/>
      <c r="F15" s="148"/>
      <c r="G15" s="120"/>
      <c r="H15" s="713"/>
      <c r="I15" s="606"/>
    </row>
    <row r="16" spans="1:9" x14ac:dyDescent="0.25">
      <c r="A16" s="127"/>
      <c r="B16" s="367" t="s">
        <v>478</v>
      </c>
      <c r="C16" s="367"/>
      <c r="D16" s="367"/>
      <c r="E16" s="368"/>
      <c r="F16" s="148">
        <v>53</v>
      </c>
      <c r="G16" s="120">
        <f>SUM(G17:G20)</f>
        <v>0</v>
      </c>
      <c r="H16" s="713">
        <f>SUM(H17:I20)</f>
        <v>0</v>
      </c>
      <c r="I16" s="606"/>
    </row>
    <row r="17" spans="1:9" ht="12.75" customHeight="1" x14ac:dyDescent="0.25">
      <c r="A17" s="51"/>
      <c r="B17" s="540" t="s">
        <v>479</v>
      </c>
      <c r="C17" s="540"/>
      <c r="D17" s="540"/>
      <c r="E17" s="541"/>
      <c r="F17" s="146"/>
      <c r="G17" s="718"/>
      <c r="H17" s="706"/>
      <c r="I17" s="591"/>
    </row>
    <row r="18" spans="1:9" ht="14.1" customHeight="1" x14ac:dyDescent="0.25">
      <c r="A18" s="51"/>
      <c r="B18" s="51"/>
      <c r="C18" s="369" t="s">
        <v>147</v>
      </c>
      <c r="D18" s="369"/>
      <c r="E18" s="370"/>
      <c r="F18" s="146">
        <v>8686</v>
      </c>
      <c r="G18" s="718"/>
      <c r="H18" s="706"/>
      <c r="I18" s="591"/>
    </row>
    <row r="19" spans="1:9" ht="14.1" customHeight="1" x14ac:dyDescent="0.25">
      <c r="A19" s="51"/>
      <c r="B19" s="51"/>
      <c r="C19" s="369" t="s">
        <v>148</v>
      </c>
      <c r="D19" s="369"/>
      <c r="E19" s="370"/>
      <c r="F19" s="146">
        <v>8687</v>
      </c>
      <c r="G19" s="272"/>
      <c r="H19" s="706"/>
      <c r="I19" s="591"/>
    </row>
    <row r="20" spans="1:9" ht="14.1" customHeight="1" x14ac:dyDescent="0.25">
      <c r="A20" s="51"/>
      <c r="B20" s="51"/>
      <c r="C20" s="369" t="s">
        <v>149</v>
      </c>
      <c r="D20" s="369"/>
      <c r="E20" s="370"/>
      <c r="F20" s="146">
        <v>8688</v>
      </c>
      <c r="G20" s="272"/>
      <c r="H20" s="706"/>
      <c r="I20" s="591"/>
    </row>
    <row r="21" spans="1:9" ht="13.5" customHeight="1" thickBot="1" x14ac:dyDescent="0.3">
      <c r="A21" s="127"/>
      <c r="B21" s="367"/>
      <c r="C21" s="367"/>
      <c r="D21" s="367"/>
      <c r="E21" s="368"/>
      <c r="F21" s="150"/>
      <c r="G21" s="151"/>
      <c r="H21" s="721"/>
      <c r="I21" s="722"/>
    </row>
    <row r="25" spans="1:9" x14ac:dyDescent="0.25">
      <c r="A25" s="330" t="s">
        <v>253</v>
      </c>
      <c r="B25" s="330"/>
      <c r="C25" s="330"/>
      <c r="D25" s="330"/>
      <c r="E25" s="152"/>
      <c r="F25" s="153"/>
    </row>
    <row r="26" spans="1:9" ht="34.5" customHeight="1" thickBot="1" x14ac:dyDescent="0.3">
      <c r="A26" s="59"/>
      <c r="B26" s="59"/>
      <c r="C26" s="59"/>
      <c r="D26" s="59"/>
      <c r="E26" s="152"/>
      <c r="F26" s="153"/>
      <c r="H26" s="719" t="s">
        <v>209</v>
      </c>
      <c r="I26" s="720"/>
    </row>
    <row r="27" spans="1:9" ht="13.5" customHeight="1" x14ac:dyDescent="0.25">
      <c r="B27" s="313" t="s">
        <v>480</v>
      </c>
      <c r="C27" s="313"/>
      <c r="D27" s="313"/>
      <c r="E27" s="313"/>
      <c r="F27" s="313"/>
      <c r="G27" s="447"/>
      <c r="H27" s="723"/>
      <c r="I27" s="724"/>
    </row>
    <row r="28" spans="1:9" ht="13.5" customHeight="1" x14ac:dyDescent="0.25">
      <c r="A28" s="154"/>
      <c r="B28" s="313" t="s">
        <v>311</v>
      </c>
      <c r="C28" s="313"/>
      <c r="D28" s="313"/>
      <c r="E28" s="313"/>
      <c r="F28" s="313"/>
      <c r="G28" s="447"/>
      <c r="H28" s="713"/>
      <c r="I28" s="615"/>
    </row>
    <row r="29" spans="1:9" s="1" customFormat="1" x14ac:dyDescent="0.25">
      <c r="B29" s="42"/>
      <c r="C29" s="42"/>
      <c r="D29" s="369"/>
      <c r="E29" s="369"/>
      <c r="F29" s="369"/>
      <c r="G29" s="369"/>
      <c r="H29" s="713"/>
      <c r="I29" s="615"/>
    </row>
    <row r="30" spans="1:9" s="1" customFormat="1" x14ac:dyDescent="0.25">
      <c r="C30" s="707"/>
      <c r="D30" s="707"/>
      <c r="E30" s="707"/>
      <c r="F30" s="707"/>
      <c r="G30" s="708"/>
      <c r="H30" s="706"/>
      <c r="I30" s="593"/>
    </row>
    <row r="31" spans="1:9" s="1" customFormat="1" x14ac:dyDescent="0.25">
      <c r="C31" s="707"/>
      <c r="D31" s="707"/>
      <c r="E31" s="707"/>
      <c r="F31" s="707"/>
      <c r="G31" s="708"/>
      <c r="H31" s="706"/>
      <c r="I31" s="593"/>
    </row>
    <row r="32" spans="1:9" s="1" customFormat="1" x14ac:dyDescent="0.25">
      <c r="C32" s="707"/>
      <c r="D32" s="707"/>
      <c r="E32" s="707"/>
      <c r="F32" s="707"/>
      <c r="G32" s="708"/>
      <c r="H32" s="714"/>
      <c r="I32" s="715"/>
    </row>
    <row r="33" spans="3:9" s="1" customFormat="1" x14ac:dyDescent="0.25">
      <c r="C33" s="707"/>
      <c r="D33" s="707"/>
      <c r="E33" s="707"/>
      <c r="F33" s="707"/>
      <c r="G33" s="708"/>
      <c r="H33" s="714"/>
      <c r="I33" s="715"/>
    </row>
    <row r="34" spans="3:9" s="1" customFormat="1" ht="13.8" thickBot="1" x14ac:dyDescent="0.3">
      <c r="C34" s="707"/>
      <c r="D34" s="707"/>
      <c r="E34" s="707"/>
      <c r="F34" s="707"/>
      <c r="G34" s="708"/>
      <c r="H34" s="716"/>
      <c r="I34" s="717"/>
    </row>
  </sheetData>
  <sheetProtection password="CDCC" sheet="1"/>
  <mergeCells count="50">
    <mergeCell ref="H5:I5"/>
    <mergeCell ref="H10:I10"/>
    <mergeCell ref="A1:C1"/>
    <mergeCell ref="B3:E3"/>
    <mergeCell ref="B9:E9"/>
    <mergeCell ref="B10:E10"/>
    <mergeCell ref="H12:I12"/>
    <mergeCell ref="H15:I15"/>
    <mergeCell ref="B14:E14"/>
    <mergeCell ref="B16:E16"/>
    <mergeCell ref="H9:I9"/>
    <mergeCell ref="H11:I11"/>
    <mergeCell ref="B11:E11"/>
    <mergeCell ref="H30:I30"/>
    <mergeCell ref="H26:I26"/>
    <mergeCell ref="H21:I21"/>
    <mergeCell ref="H13:I13"/>
    <mergeCell ref="H27:I27"/>
    <mergeCell ref="H28:I28"/>
    <mergeCell ref="H17:I18"/>
    <mergeCell ref="H20:I20"/>
    <mergeCell ref="H19:I19"/>
    <mergeCell ref="H16:I16"/>
    <mergeCell ref="H14:I14"/>
    <mergeCell ref="G17:G18"/>
    <mergeCell ref="B27:G27"/>
    <mergeCell ref="B28:G28"/>
    <mergeCell ref="A25:D25"/>
    <mergeCell ref="H29:I29"/>
    <mergeCell ref="C33:G33"/>
    <mergeCell ref="H32:I32"/>
    <mergeCell ref="H33:I33"/>
    <mergeCell ref="H34:I34"/>
    <mergeCell ref="C34:G34"/>
    <mergeCell ref="H31:I31"/>
    <mergeCell ref="C30:G30"/>
    <mergeCell ref="C31:G31"/>
    <mergeCell ref="C32:G32"/>
    <mergeCell ref="B6:E6"/>
    <mergeCell ref="H6:I6"/>
    <mergeCell ref="B7:E7"/>
    <mergeCell ref="H7:I7"/>
    <mergeCell ref="H8:I8"/>
    <mergeCell ref="B17:E17"/>
    <mergeCell ref="C18:E18"/>
    <mergeCell ref="D29:G29"/>
    <mergeCell ref="C19:E19"/>
    <mergeCell ref="C20:E20"/>
    <mergeCell ref="B21:E21"/>
    <mergeCell ref="B13:E13"/>
  </mergeCells>
  <pageMargins left="0.23622047244094491" right="0.23622047244094491" top="0.59055118110236227" bottom="0.47244094488188981" header="0.51181102362204722" footer="0.51181102362204722"/>
  <pageSetup paperSize="9" orientation="portrait" horizontalDpi="300" verticalDpi="300"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361887-7079-4EE7-84EE-20426F86A867}">
  <sheetPr codeName="Blad17">
    <tabColor indexed="43"/>
    <pageSetUpPr fitToPage="1"/>
  </sheetPr>
  <dimension ref="A1:J38"/>
  <sheetViews>
    <sheetView zoomScaleNormal="100" workbookViewId="0">
      <selection activeCell="B3" sqref="B3:H3"/>
    </sheetView>
  </sheetViews>
  <sheetFormatPr defaultColWidth="9.109375" defaultRowHeight="13.2" x14ac:dyDescent="0.25"/>
  <cols>
    <col min="1" max="1" width="3.6640625" style="42" customWidth="1"/>
    <col min="2" max="2" width="2.6640625" style="42" customWidth="1"/>
    <col min="3" max="3" width="4.109375" style="42" customWidth="1"/>
    <col min="4" max="4" width="24.109375" style="42" customWidth="1"/>
    <col min="5" max="8" width="13.44140625" style="42" customWidth="1"/>
    <col min="9" max="9" width="5.33203125" style="42" customWidth="1"/>
    <col min="10" max="10" width="10.6640625" style="42" customWidth="1"/>
    <col min="11" max="16384" width="9.109375" style="42"/>
  </cols>
  <sheetData>
    <row r="1" spans="1:10" x14ac:dyDescent="0.25">
      <c r="A1" s="725" t="s">
        <v>330</v>
      </c>
      <c r="B1" s="726"/>
      <c r="C1" s="727"/>
      <c r="D1" s="136">
        <f>Totalen!B167</f>
        <v>0</v>
      </c>
      <c r="E1" s="141"/>
      <c r="F1" s="141"/>
      <c r="G1" s="141"/>
      <c r="H1" s="141"/>
      <c r="I1" s="142"/>
      <c r="J1" s="285" t="s">
        <v>320</v>
      </c>
    </row>
    <row r="3" spans="1:10" x14ac:dyDescent="0.25">
      <c r="A3" s="49" t="s">
        <v>390</v>
      </c>
      <c r="B3" s="330" t="s">
        <v>666</v>
      </c>
      <c r="C3" s="330"/>
      <c r="D3" s="330"/>
      <c r="E3" s="330"/>
      <c r="F3" s="330"/>
      <c r="G3" s="330"/>
      <c r="H3" s="330"/>
      <c r="I3" s="59"/>
    </row>
    <row r="4" spans="1:10" ht="13.8" thickBot="1" x14ac:dyDescent="0.3"/>
    <row r="5" spans="1:10" x14ac:dyDescent="0.25">
      <c r="E5" s="156" t="s">
        <v>242</v>
      </c>
      <c r="F5" s="157" t="s">
        <v>245</v>
      </c>
      <c r="G5" s="157" t="s">
        <v>41</v>
      </c>
      <c r="H5" s="158" t="s">
        <v>248</v>
      </c>
      <c r="I5" s="159"/>
    </row>
    <row r="6" spans="1:10" x14ac:dyDescent="0.25">
      <c r="A6" s="49"/>
      <c r="B6" s="330" t="s">
        <v>249</v>
      </c>
      <c r="C6" s="330"/>
      <c r="D6" s="542"/>
      <c r="E6" s="160" t="s">
        <v>243</v>
      </c>
      <c r="F6" s="161" t="s">
        <v>246</v>
      </c>
      <c r="G6" s="161" t="s">
        <v>247</v>
      </c>
      <c r="H6" s="162" t="s">
        <v>243</v>
      </c>
      <c r="I6" s="159"/>
    </row>
    <row r="7" spans="1:10" x14ac:dyDescent="0.25">
      <c r="E7" s="163" t="s">
        <v>244</v>
      </c>
      <c r="F7" s="164"/>
      <c r="G7" s="164" t="s">
        <v>568</v>
      </c>
      <c r="H7" s="165" t="s">
        <v>244</v>
      </c>
      <c r="I7" s="166"/>
    </row>
    <row r="8" spans="1:10" x14ac:dyDescent="0.25">
      <c r="E8" s="167"/>
      <c r="F8" s="168"/>
      <c r="G8" s="168"/>
      <c r="H8" s="169"/>
    </row>
    <row r="9" spans="1:10" x14ac:dyDescent="0.25">
      <c r="A9" s="49"/>
      <c r="B9" s="330" t="s">
        <v>250</v>
      </c>
      <c r="C9" s="330"/>
      <c r="D9" s="542"/>
      <c r="E9" s="739"/>
      <c r="F9" s="740"/>
      <c r="G9" s="740"/>
      <c r="H9" s="732">
        <f>E9+F9+G9</f>
        <v>0</v>
      </c>
    </row>
    <row r="10" spans="1:10" x14ac:dyDescent="0.25">
      <c r="A10" s="49"/>
      <c r="B10" s="330" t="s">
        <v>251</v>
      </c>
      <c r="C10" s="330"/>
      <c r="D10" s="542"/>
      <c r="E10" s="739"/>
      <c r="F10" s="740"/>
      <c r="G10" s="740"/>
      <c r="H10" s="732"/>
    </row>
    <row r="11" spans="1:10" x14ac:dyDescent="0.25">
      <c r="E11" s="170"/>
      <c r="F11" s="171"/>
      <c r="G11" s="171"/>
      <c r="H11" s="172"/>
    </row>
    <row r="12" spans="1:10" x14ac:dyDescent="0.25">
      <c r="E12" s="170"/>
      <c r="F12" s="171"/>
      <c r="G12" s="171"/>
      <c r="H12" s="172"/>
    </row>
    <row r="13" spans="1:10" x14ac:dyDescent="0.25">
      <c r="E13" s="170"/>
      <c r="F13" s="171"/>
      <c r="G13" s="171"/>
      <c r="H13" s="172"/>
    </row>
    <row r="14" spans="1:10" x14ac:dyDescent="0.25">
      <c r="E14" s="170"/>
      <c r="F14" s="171"/>
      <c r="G14" s="171"/>
      <c r="H14" s="172"/>
    </row>
    <row r="15" spans="1:10" x14ac:dyDescent="0.25">
      <c r="E15" s="173"/>
      <c r="F15" s="174"/>
      <c r="G15" s="174"/>
      <c r="H15" s="175"/>
    </row>
    <row r="16" spans="1:10" x14ac:dyDescent="0.25">
      <c r="E16" s="167"/>
      <c r="F16" s="168"/>
      <c r="G16" s="168"/>
      <c r="H16" s="169"/>
    </row>
    <row r="17" spans="1:10" x14ac:dyDescent="0.25">
      <c r="A17" s="49"/>
      <c r="B17" s="330" t="s">
        <v>252</v>
      </c>
      <c r="C17" s="330"/>
      <c r="D17" s="542"/>
      <c r="E17" s="245"/>
      <c r="F17" s="246"/>
      <c r="G17" s="246"/>
      <c r="H17" s="244">
        <f>E17+F17+G17</f>
        <v>0</v>
      </c>
    </row>
    <row r="18" spans="1:10" x14ac:dyDescent="0.25">
      <c r="E18" s="733"/>
      <c r="F18" s="735"/>
      <c r="G18" s="735"/>
      <c r="H18" s="737"/>
    </row>
    <row r="19" spans="1:10" x14ac:dyDescent="0.25">
      <c r="E19" s="733"/>
      <c r="F19" s="735"/>
      <c r="G19" s="735"/>
      <c r="H19" s="737"/>
    </row>
    <row r="20" spans="1:10" ht="13.8" thickBot="1" x14ac:dyDescent="0.3">
      <c r="E20" s="734"/>
      <c r="F20" s="736"/>
      <c r="G20" s="736"/>
      <c r="H20" s="738"/>
    </row>
    <row r="25" spans="1:10" x14ac:dyDescent="0.25">
      <c r="A25" s="49" t="s">
        <v>392</v>
      </c>
      <c r="B25" s="330" t="s">
        <v>667</v>
      </c>
      <c r="C25" s="330"/>
      <c r="D25" s="330"/>
      <c r="E25" s="330"/>
      <c r="F25" s="330"/>
      <c r="G25" s="330"/>
      <c r="H25" s="49"/>
      <c r="I25" s="59"/>
      <c r="J25" s="59"/>
    </row>
    <row r="26" spans="1:10" x14ac:dyDescent="0.25">
      <c r="A26" s="59"/>
      <c r="B26" s="59"/>
      <c r="C26" s="59"/>
      <c r="D26" s="59"/>
      <c r="E26" s="59"/>
      <c r="F26" s="59"/>
      <c r="G26" s="59"/>
      <c r="H26" s="59"/>
      <c r="I26" s="59"/>
      <c r="J26" s="59"/>
    </row>
    <row r="27" spans="1:10" x14ac:dyDescent="0.25">
      <c r="A27" s="59"/>
      <c r="B27" s="59"/>
      <c r="C27" s="59"/>
      <c r="D27" s="59"/>
      <c r="E27" s="59"/>
      <c r="F27" s="59"/>
      <c r="G27" s="59"/>
      <c r="H27" s="59"/>
      <c r="I27" s="59"/>
      <c r="J27" s="59"/>
    </row>
    <row r="28" spans="1:10" ht="13.8" thickBot="1" x14ac:dyDescent="0.3">
      <c r="D28" s="176"/>
      <c r="E28" s="176"/>
      <c r="H28" s="111"/>
      <c r="I28" s="484" t="s">
        <v>209</v>
      </c>
      <c r="J28" s="486"/>
    </row>
    <row r="29" spans="1:10" x14ac:dyDescent="0.25">
      <c r="A29" s="51"/>
      <c r="B29" s="540" t="s">
        <v>481</v>
      </c>
      <c r="C29" s="540"/>
      <c r="D29" s="540"/>
      <c r="E29" s="540"/>
      <c r="F29" s="540"/>
      <c r="G29" s="540"/>
      <c r="H29" s="177"/>
      <c r="I29" s="723"/>
      <c r="J29" s="724"/>
    </row>
    <row r="30" spans="1:10" x14ac:dyDescent="0.25">
      <c r="B30" s="333" t="s">
        <v>311</v>
      </c>
      <c r="C30" s="333"/>
      <c r="D30" s="333"/>
      <c r="E30" s="333"/>
      <c r="F30" s="333"/>
      <c r="G30" s="333"/>
      <c r="H30" s="177"/>
      <c r="I30" s="713"/>
      <c r="J30" s="615"/>
    </row>
    <row r="31" spans="1:10" x14ac:dyDescent="0.25">
      <c r="B31" s="707"/>
      <c r="C31" s="707"/>
      <c r="D31" s="707"/>
      <c r="E31" s="707"/>
      <c r="F31" s="707"/>
      <c r="G31" s="707"/>
      <c r="H31" s="708"/>
      <c r="I31" s="706"/>
      <c r="J31" s="593"/>
    </row>
    <row r="32" spans="1:10" x14ac:dyDescent="0.25">
      <c r="B32" s="707"/>
      <c r="C32" s="707"/>
      <c r="D32" s="707"/>
      <c r="E32" s="707"/>
      <c r="F32" s="707"/>
      <c r="G32" s="707"/>
      <c r="H32" s="708"/>
      <c r="I32" s="706"/>
      <c r="J32" s="593"/>
    </row>
    <row r="33" spans="1:10" x14ac:dyDescent="0.25">
      <c r="D33" s="178"/>
      <c r="E33" s="178"/>
      <c r="H33" s="177"/>
      <c r="I33" s="721"/>
      <c r="J33" s="729"/>
    </row>
    <row r="34" spans="1:10" x14ac:dyDescent="0.25">
      <c r="A34" s="51"/>
      <c r="B34" s="540" t="s">
        <v>313</v>
      </c>
      <c r="C34" s="540"/>
      <c r="D34" s="540"/>
      <c r="E34" s="540"/>
      <c r="F34" s="540"/>
      <c r="G34" s="540"/>
      <c r="H34" s="177"/>
      <c r="I34" s="730"/>
      <c r="J34" s="731"/>
    </row>
    <row r="35" spans="1:10" x14ac:dyDescent="0.25">
      <c r="B35" s="333" t="s">
        <v>311</v>
      </c>
      <c r="C35" s="333"/>
      <c r="D35" s="333"/>
      <c r="E35" s="333"/>
      <c r="F35" s="333"/>
      <c r="G35" s="333"/>
      <c r="H35" s="177"/>
      <c r="I35" s="713"/>
      <c r="J35" s="615"/>
    </row>
    <row r="36" spans="1:10" x14ac:dyDescent="0.25">
      <c r="B36" s="707"/>
      <c r="C36" s="707"/>
      <c r="D36" s="707"/>
      <c r="E36" s="707"/>
      <c r="F36" s="707"/>
      <c r="G36" s="707"/>
      <c r="H36" s="708"/>
      <c r="I36" s="706"/>
      <c r="J36" s="593"/>
    </row>
    <row r="37" spans="1:10" x14ac:dyDescent="0.25">
      <c r="B37" s="707"/>
      <c r="C37" s="707"/>
      <c r="D37" s="707"/>
      <c r="E37" s="707"/>
      <c r="F37" s="707"/>
      <c r="G37" s="707"/>
      <c r="H37" s="708"/>
      <c r="I37" s="706"/>
      <c r="J37" s="593"/>
    </row>
    <row r="38" spans="1:10" ht="13.8" thickBot="1" x14ac:dyDescent="0.3">
      <c r="D38" s="155"/>
      <c r="E38" s="155"/>
      <c r="H38" s="177"/>
      <c r="I38" s="728"/>
      <c r="J38" s="645"/>
    </row>
  </sheetData>
  <sheetProtection password="CDCC" sheet="1" objects="1" scenarios="1"/>
  <mergeCells count="34">
    <mergeCell ref="I28:J28"/>
    <mergeCell ref="I31:J31"/>
    <mergeCell ref="I32:J32"/>
    <mergeCell ref="B29:G29"/>
    <mergeCell ref="B30:G30"/>
    <mergeCell ref="I29:J29"/>
    <mergeCell ref="I30:J30"/>
    <mergeCell ref="B32:H32"/>
    <mergeCell ref="A1:C1"/>
    <mergeCell ref="B3:H3"/>
    <mergeCell ref="B6:D6"/>
    <mergeCell ref="B9:D9"/>
    <mergeCell ref="B36:H36"/>
    <mergeCell ref="B25:G25"/>
    <mergeCell ref="E9:E10"/>
    <mergeCell ref="F9:F10"/>
    <mergeCell ref="G9:G10"/>
    <mergeCell ref="G18:G20"/>
    <mergeCell ref="B31:H31"/>
    <mergeCell ref="B37:H37"/>
    <mergeCell ref="H9:H10"/>
    <mergeCell ref="E18:E20"/>
    <mergeCell ref="F18:F20"/>
    <mergeCell ref="H18:H20"/>
    <mergeCell ref="B34:G34"/>
    <mergeCell ref="B35:G35"/>
    <mergeCell ref="B10:D10"/>
    <mergeCell ref="B17:D17"/>
    <mergeCell ref="I38:J38"/>
    <mergeCell ref="I36:J36"/>
    <mergeCell ref="I33:J33"/>
    <mergeCell ref="I34:J34"/>
    <mergeCell ref="I35:J35"/>
    <mergeCell ref="I37:J37"/>
  </mergeCells>
  <pageMargins left="0.23622047244094491" right="0.23622047244094491" top="0.59055118110236227" bottom="0.47244094488188981" header="0.51181102362204722" footer="0.51181102362204722"/>
  <pageSetup paperSize="9" scale="97" orientation="portrait" horizontalDpi="300" verticalDpi="300" r:id="rId1"/>
  <headerFooter alignWithMargins="0"/>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FF175-AFE1-4600-A9B2-94B006A2C0E8}">
  <sheetPr codeName="Blad18">
    <tabColor indexed="43"/>
    <pageSetUpPr fitToPage="1"/>
  </sheetPr>
  <dimension ref="A1:M51"/>
  <sheetViews>
    <sheetView zoomScaleNormal="100" workbookViewId="0">
      <selection activeCell="B43" sqref="B43"/>
    </sheetView>
  </sheetViews>
  <sheetFormatPr defaultColWidth="9.109375" defaultRowHeight="13.2" x14ac:dyDescent="0.25"/>
  <cols>
    <col min="1" max="1" width="3.6640625" style="42" customWidth="1"/>
    <col min="2" max="2" width="2.109375" style="42" customWidth="1"/>
    <col min="3" max="3" width="5.33203125" style="42" customWidth="1"/>
    <col min="4" max="4" width="25.44140625" style="42" customWidth="1"/>
    <col min="5" max="5" width="11.88671875" style="42" customWidth="1"/>
    <col min="6" max="6" width="6.5546875" style="42" customWidth="1"/>
    <col min="7" max="7" width="10.6640625" style="42" customWidth="1"/>
    <col min="8" max="8" width="5.109375" style="42" customWidth="1"/>
    <col min="9" max="9" width="7.44140625" style="42" customWidth="1"/>
    <col min="10" max="10" width="6.88671875" style="42" customWidth="1"/>
    <col min="11" max="11" width="1.88671875" style="42" customWidth="1"/>
    <col min="12" max="12" width="3.33203125" style="42" customWidth="1"/>
    <col min="13" max="13" width="11.6640625" style="42" customWidth="1"/>
    <col min="14" max="16384" width="9.109375" style="42"/>
  </cols>
  <sheetData>
    <row r="1" spans="1:13" x14ac:dyDescent="0.25">
      <c r="A1" s="725" t="s">
        <v>330</v>
      </c>
      <c r="B1" s="726"/>
      <c r="C1" s="727"/>
      <c r="D1" s="136">
        <f>Totalen!B167</f>
        <v>0</v>
      </c>
      <c r="E1" s="140"/>
      <c r="F1" s="141"/>
      <c r="G1" s="141"/>
      <c r="H1" s="141"/>
      <c r="I1" s="141"/>
      <c r="J1" s="141"/>
      <c r="K1" s="141"/>
      <c r="L1" s="142"/>
      <c r="M1" s="285" t="s">
        <v>321</v>
      </c>
    </row>
    <row r="3" spans="1:13" s="49" customFormat="1" x14ac:dyDescent="0.25">
      <c r="A3" s="49" t="s">
        <v>262</v>
      </c>
    </row>
    <row r="4" spans="1:13" ht="13.8" thickBot="1" x14ac:dyDescent="0.3"/>
    <row r="5" spans="1:13" ht="12" customHeight="1" thickBot="1" x14ac:dyDescent="0.3">
      <c r="A5" s="179" t="s">
        <v>358</v>
      </c>
      <c r="B5" s="374" t="s">
        <v>482</v>
      </c>
      <c r="C5" s="374"/>
      <c r="D5" s="374"/>
      <c r="E5" s="375"/>
      <c r="F5" s="180"/>
      <c r="G5" s="752" t="s">
        <v>254</v>
      </c>
      <c r="H5" s="753"/>
      <c r="I5" s="753"/>
      <c r="J5" s="753"/>
      <c r="K5" s="753"/>
      <c r="L5" s="753"/>
      <c r="M5" s="754"/>
    </row>
    <row r="6" spans="1:13" ht="33" customHeight="1" x14ac:dyDescent="0.25">
      <c r="A6" s="127"/>
      <c r="B6" s="367" t="s">
        <v>10</v>
      </c>
      <c r="C6" s="367"/>
      <c r="D6" s="367"/>
      <c r="E6" s="368"/>
      <c r="F6" s="180" t="s">
        <v>255</v>
      </c>
      <c r="G6" s="755" t="s">
        <v>256</v>
      </c>
      <c r="H6" s="756"/>
      <c r="I6" s="752" t="s">
        <v>257</v>
      </c>
      <c r="J6" s="753"/>
      <c r="K6" s="753"/>
      <c r="L6" s="752" t="s">
        <v>258</v>
      </c>
      <c r="M6" s="754"/>
    </row>
    <row r="7" spans="1:13" ht="11.25" customHeight="1" x14ac:dyDescent="0.25">
      <c r="A7" s="127"/>
      <c r="B7" s="374"/>
      <c r="C7" s="374"/>
      <c r="D7" s="374"/>
      <c r="E7" s="375"/>
      <c r="F7" s="181"/>
      <c r="G7" s="767" t="s">
        <v>259</v>
      </c>
      <c r="H7" s="768"/>
      <c r="I7" s="664" t="s">
        <v>260</v>
      </c>
      <c r="J7" s="765"/>
      <c r="K7" s="765"/>
      <c r="L7" s="765"/>
      <c r="M7" s="766"/>
    </row>
    <row r="8" spans="1:13" x14ac:dyDescent="0.25">
      <c r="A8" s="125"/>
      <c r="B8" s="374" t="s">
        <v>359</v>
      </c>
      <c r="C8" s="374"/>
      <c r="D8" s="374"/>
      <c r="E8" s="375"/>
      <c r="F8" s="182">
        <v>880</v>
      </c>
      <c r="G8" s="567">
        <f>G9+G10+G11+G12</f>
        <v>0</v>
      </c>
      <c r="H8" s="613"/>
      <c r="I8" s="773">
        <f>I9+I10+I11+I12</f>
        <v>0</v>
      </c>
      <c r="J8" s="774"/>
      <c r="K8" s="774"/>
      <c r="L8" s="567">
        <f>L9+L10+L11+L12</f>
        <v>0</v>
      </c>
      <c r="M8" s="568"/>
    </row>
    <row r="9" spans="1:13" ht="14.1" customHeight="1" x14ac:dyDescent="0.25">
      <c r="A9" s="51"/>
      <c r="B9" s="51"/>
      <c r="C9" s="369" t="s">
        <v>362</v>
      </c>
      <c r="D9" s="369"/>
      <c r="E9" s="370"/>
      <c r="F9" s="146">
        <v>881</v>
      </c>
      <c r="G9" s="590"/>
      <c r="H9" s="591"/>
      <c r="I9" s="590"/>
      <c r="J9" s="592"/>
      <c r="K9" s="591"/>
      <c r="L9" s="590"/>
      <c r="M9" s="593"/>
    </row>
    <row r="10" spans="1:13" ht="14.1" customHeight="1" x14ac:dyDescent="0.25">
      <c r="A10" s="51"/>
      <c r="B10" s="51"/>
      <c r="C10" s="369" t="s">
        <v>261</v>
      </c>
      <c r="D10" s="369"/>
      <c r="E10" s="370"/>
      <c r="F10" s="146">
        <v>882</v>
      </c>
      <c r="G10" s="590"/>
      <c r="H10" s="591"/>
      <c r="I10" s="590"/>
      <c r="J10" s="592"/>
      <c r="K10" s="591"/>
      <c r="L10" s="590"/>
      <c r="M10" s="593"/>
    </row>
    <row r="11" spans="1:13" ht="14.1" customHeight="1" x14ac:dyDescent="0.25">
      <c r="A11" s="51"/>
      <c r="B11" s="51"/>
      <c r="C11" s="369" t="s">
        <v>325</v>
      </c>
      <c r="D11" s="369"/>
      <c r="E11" s="370"/>
      <c r="F11" s="146">
        <v>883</v>
      </c>
      <c r="G11" s="590"/>
      <c r="H11" s="591"/>
      <c r="I11" s="590"/>
      <c r="J11" s="592"/>
      <c r="K11" s="591"/>
      <c r="L11" s="590"/>
      <c r="M11" s="593"/>
    </row>
    <row r="12" spans="1:13" ht="14.1" customHeight="1" x14ac:dyDescent="0.25">
      <c r="A12" s="51"/>
      <c r="B12" s="51"/>
      <c r="C12" s="369" t="s">
        <v>303</v>
      </c>
      <c r="D12" s="369"/>
      <c r="E12" s="370"/>
      <c r="F12" s="146">
        <v>885</v>
      </c>
      <c r="G12" s="590"/>
      <c r="H12" s="591"/>
      <c r="I12" s="590"/>
      <c r="J12" s="592"/>
      <c r="K12" s="591"/>
      <c r="L12" s="590"/>
      <c r="M12" s="593"/>
    </row>
    <row r="13" spans="1:13" ht="24" customHeight="1" x14ac:dyDescent="0.25">
      <c r="A13" s="117"/>
      <c r="B13" s="557" t="s">
        <v>267</v>
      </c>
      <c r="C13" s="557"/>
      <c r="D13" s="557"/>
      <c r="E13" s="558"/>
      <c r="F13" s="183">
        <v>886</v>
      </c>
      <c r="G13" s="757"/>
      <c r="H13" s="760"/>
      <c r="I13" s="757"/>
      <c r="J13" s="758"/>
      <c r="K13" s="760"/>
      <c r="L13" s="757"/>
      <c r="M13" s="759"/>
    </row>
    <row r="14" spans="1:13" ht="24" customHeight="1" x14ac:dyDescent="0.25">
      <c r="A14" s="117"/>
      <c r="B14" s="557" t="s">
        <v>363</v>
      </c>
      <c r="C14" s="557"/>
      <c r="D14" s="557"/>
      <c r="E14" s="558"/>
      <c r="F14" s="183">
        <v>890</v>
      </c>
      <c r="G14" s="769"/>
      <c r="H14" s="770"/>
      <c r="I14" s="769"/>
      <c r="J14" s="771"/>
      <c r="K14" s="770"/>
      <c r="L14" s="769"/>
      <c r="M14" s="772"/>
    </row>
    <row r="15" spans="1:13" ht="24" customHeight="1" thickBot="1" x14ac:dyDescent="0.3">
      <c r="A15" s="117"/>
      <c r="B15" s="557" t="s">
        <v>483</v>
      </c>
      <c r="C15" s="557"/>
      <c r="D15" s="557"/>
      <c r="E15" s="558"/>
      <c r="F15" s="184">
        <v>891</v>
      </c>
      <c r="G15" s="745">
        <f>G8+G13+G14</f>
        <v>0</v>
      </c>
      <c r="H15" s="764"/>
      <c r="I15" s="745">
        <f>I8+I13+I14</f>
        <v>0</v>
      </c>
      <c r="J15" s="764"/>
      <c r="K15" s="764"/>
      <c r="L15" s="745">
        <f>L8+L13+L14</f>
        <v>0</v>
      </c>
      <c r="M15" s="775"/>
    </row>
    <row r="16" spans="1:13" x14ac:dyDescent="0.25">
      <c r="F16" s="185"/>
    </row>
    <row r="17" spans="1:13" ht="13.8" thickBot="1" x14ac:dyDescent="0.3"/>
    <row r="18" spans="1:13" ht="22.5" customHeight="1" x14ac:dyDescent="0.25">
      <c r="A18" s="313"/>
      <c r="B18" s="313"/>
      <c r="C18" s="313"/>
      <c r="D18" s="313"/>
      <c r="E18" s="313"/>
      <c r="G18" s="186"/>
      <c r="H18" s="187"/>
      <c r="I18" s="752" t="s">
        <v>263</v>
      </c>
      <c r="J18" s="753"/>
      <c r="K18" s="753"/>
      <c r="L18" s="753"/>
      <c r="M18" s="754"/>
    </row>
    <row r="19" spans="1:13" ht="12.75" customHeight="1" x14ac:dyDescent="0.25">
      <c r="A19" s="179" t="s">
        <v>355</v>
      </c>
      <c r="B19" s="367" t="s">
        <v>484</v>
      </c>
      <c r="C19" s="367"/>
      <c r="D19" s="367"/>
      <c r="E19" s="367"/>
      <c r="F19" s="367"/>
      <c r="G19" s="368"/>
      <c r="H19" s="763" t="s">
        <v>208</v>
      </c>
      <c r="I19" s="761" t="s">
        <v>265</v>
      </c>
      <c r="J19" s="762"/>
      <c r="K19" s="761" t="s">
        <v>266</v>
      </c>
      <c r="L19" s="776"/>
      <c r="M19" s="777"/>
    </row>
    <row r="20" spans="1:13" x14ac:dyDescent="0.25">
      <c r="A20" s="51"/>
      <c r="B20" s="540" t="s">
        <v>485</v>
      </c>
      <c r="C20" s="540"/>
      <c r="D20" s="540"/>
      <c r="E20" s="540"/>
      <c r="F20" s="540"/>
      <c r="G20" s="541"/>
      <c r="H20" s="673"/>
      <c r="I20" s="622"/>
      <c r="J20" s="623"/>
      <c r="K20" s="622"/>
      <c r="L20" s="633"/>
      <c r="M20" s="634"/>
    </row>
    <row r="21" spans="1:13" ht="24" customHeight="1" x14ac:dyDescent="0.25">
      <c r="A21" s="125"/>
      <c r="B21" s="374" t="s">
        <v>359</v>
      </c>
      <c r="C21" s="374"/>
      <c r="D21" s="374"/>
      <c r="E21" s="374"/>
      <c r="F21" s="374"/>
      <c r="G21" s="375"/>
      <c r="H21" s="188">
        <v>892</v>
      </c>
      <c r="I21" s="567">
        <f>I22+I23+I24+I25</f>
        <v>0</v>
      </c>
      <c r="J21" s="613"/>
      <c r="K21" s="567">
        <f>K22+K23+K24+K25</f>
        <v>0</v>
      </c>
      <c r="L21" s="613"/>
      <c r="M21" s="568"/>
    </row>
    <row r="22" spans="1:13" ht="14.1" customHeight="1" x14ac:dyDescent="0.25">
      <c r="A22" s="51"/>
      <c r="B22" s="51"/>
      <c r="C22" s="369" t="s">
        <v>362</v>
      </c>
      <c r="D22" s="369"/>
      <c r="E22" s="369"/>
      <c r="F22" s="369"/>
      <c r="G22" s="370"/>
      <c r="H22" s="146">
        <v>893</v>
      </c>
      <c r="I22" s="637"/>
      <c r="J22" s="642"/>
      <c r="K22" s="637"/>
      <c r="L22" s="638"/>
      <c r="M22" s="639"/>
    </row>
    <row r="23" spans="1:13" ht="14.1" customHeight="1" x14ac:dyDescent="0.25">
      <c r="A23" s="51"/>
      <c r="B23" s="51"/>
      <c r="C23" s="369" t="s">
        <v>261</v>
      </c>
      <c r="D23" s="369"/>
      <c r="E23" s="369"/>
      <c r="F23" s="369"/>
      <c r="G23" s="370"/>
      <c r="H23" s="146">
        <v>895</v>
      </c>
      <c r="I23" s="590"/>
      <c r="J23" s="591"/>
      <c r="K23" s="590"/>
      <c r="L23" s="592"/>
      <c r="M23" s="593"/>
    </row>
    <row r="24" spans="1:13" ht="14.1" customHeight="1" x14ac:dyDescent="0.25">
      <c r="A24" s="51"/>
      <c r="B24" s="51"/>
      <c r="C24" s="369" t="s">
        <v>325</v>
      </c>
      <c r="D24" s="369"/>
      <c r="E24" s="369"/>
      <c r="F24" s="369"/>
      <c r="G24" s="370"/>
      <c r="H24" s="146">
        <v>896</v>
      </c>
      <c r="I24" s="590"/>
      <c r="J24" s="591"/>
      <c r="K24" s="590"/>
      <c r="L24" s="592"/>
      <c r="M24" s="593"/>
    </row>
    <row r="25" spans="1:13" ht="14.1" customHeight="1" x14ac:dyDescent="0.25">
      <c r="A25" s="51"/>
      <c r="B25" s="51"/>
      <c r="C25" s="369" t="s">
        <v>303</v>
      </c>
      <c r="D25" s="369"/>
      <c r="E25" s="369"/>
      <c r="F25" s="369"/>
      <c r="G25" s="370"/>
      <c r="H25" s="146">
        <v>897</v>
      </c>
      <c r="I25" s="590"/>
      <c r="J25" s="591"/>
      <c r="K25" s="590"/>
      <c r="L25" s="592"/>
      <c r="M25" s="593"/>
    </row>
    <row r="26" spans="1:13" ht="24" customHeight="1" x14ac:dyDescent="0.25">
      <c r="A26" s="117"/>
      <c r="B26" s="557" t="s">
        <v>267</v>
      </c>
      <c r="C26" s="557"/>
      <c r="D26" s="557"/>
      <c r="E26" s="557"/>
      <c r="F26" s="557"/>
      <c r="G26" s="558"/>
      <c r="H26" s="183">
        <v>898</v>
      </c>
      <c r="I26" s="757"/>
      <c r="J26" s="760"/>
      <c r="K26" s="757"/>
      <c r="L26" s="758"/>
      <c r="M26" s="759"/>
    </row>
    <row r="27" spans="1:13" x14ac:dyDescent="0.25">
      <c r="A27" s="127"/>
      <c r="B27" s="367" t="s">
        <v>486</v>
      </c>
      <c r="C27" s="367"/>
      <c r="D27" s="367"/>
      <c r="E27" s="367"/>
      <c r="F27" s="367"/>
      <c r="G27" s="368"/>
      <c r="H27" s="146">
        <v>902</v>
      </c>
      <c r="I27" s="567">
        <f>I28+I29</f>
        <v>0</v>
      </c>
      <c r="J27" s="613"/>
      <c r="K27" s="567">
        <f>K28+K29</f>
        <v>0</v>
      </c>
      <c r="L27" s="613"/>
      <c r="M27" s="568"/>
    </row>
    <row r="28" spans="1:13" ht="14.1" customHeight="1" x14ac:dyDescent="0.25">
      <c r="A28" s="51"/>
      <c r="B28" s="51"/>
      <c r="C28" s="369" t="s">
        <v>371</v>
      </c>
      <c r="D28" s="369"/>
      <c r="E28" s="369"/>
      <c r="F28" s="369"/>
      <c r="G28" s="370"/>
      <c r="H28" s="146">
        <v>903</v>
      </c>
      <c r="I28" s="590"/>
      <c r="J28" s="591"/>
      <c r="K28" s="590"/>
      <c r="L28" s="592"/>
      <c r="M28" s="593"/>
    </row>
    <row r="29" spans="1:13" ht="14.1" customHeight="1" x14ac:dyDescent="0.25">
      <c r="A29" s="51"/>
      <c r="B29" s="51"/>
      <c r="C29" s="369" t="s">
        <v>372</v>
      </c>
      <c r="D29" s="369"/>
      <c r="E29" s="369"/>
      <c r="F29" s="369"/>
      <c r="G29" s="370"/>
      <c r="H29" s="146">
        <v>904</v>
      </c>
      <c r="I29" s="590"/>
      <c r="J29" s="591"/>
      <c r="K29" s="590"/>
      <c r="L29" s="592"/>
      <c r="M29" s="593"/>
    </row>
    <row r="30" spans="1:13" ht="24" customHeight="1" x14ac:dyDescent="0.25">
      <c r="A30" s="125"/>
      <c r="B30" s="557" t="s">
        <v>363</v>
      </c>
      <c r="C30" s="557"/>
      <c r="D30" s="557"/>
      <c r="E30" s="557"/>
      <c r="F30" s="557"/>
      <c r="G30" s="558"/>
      <c r="H30" s="183">
        <v>905</v>
      </c>
      <c r="I30" s="757"/>
      <c r="J30" s="760"/>
      <c r="K30" s="757"/>
      <c r="L30" s="758"/>
      <c r="M30" s="759"/>
    </row>
    <row r="31" spans="1:13" ht="24" customHeight="1" thickBot="1" x14ac:dyDescent="0.3">
      <c r="A31" s="125"/>
      <c r="B31" s="557" t="s">
        <v>483</v>
      </c>
      <c r="C31" s="557"/>
      <c r="D31" s="557"/>
      <c r="E31" s="557"/>
      <c r="F31" s="557"/>
      <c r="G31" s="558"/>
      <c r="H31" s="189">
        <v>906</v>
      </c>
      <c r="I31" s="745">
        <f>I21+I26+I27+I30</f>
        <v>0</v>
      </c>
      <c r="J31" s="746"/>
      <c r="K31" s="745">
        <f>K30+K27+K26+K21</f>
        <v>0</v>
      </c>
      <c r="L31" s="746"/>
      <c r="M31" s="779"/>
    </row>
    <row r="34" spans="1:13" ht="13.5" customHeight="1" thickBot="1" x14ac:dyDescent="0.3">
      <c r="A34" s="179" t="s">
        <v>369</v>
      </c>
      <c r="B34" s="367" t="s">
        <v>486</v>
      </c>
      <c r="C34" s="367"/>
      <c r="D34" s="367"/>
      <c r="E34" s="367"/>
      <c r="F34" s="367"/>
      <c r="G34" s="367"/>
      <c r="H34" s="367"/>
      <c r="I34" s="747"/>
      <c r="J34" s="43" t="s">
        <v>208</v>
      </c>
      <c r="K34" s="505" t="s">
        <v>209</v>
      </c>
      <c r="L34" s="506"/>
      <c r="M34" s="507"/>
    </row>
    <row r="35" spans="1:13" ht="12.75" customHeight="1" x14ac:dyDescent="0.25">
      <c r="I35" s="190"/>
      <c r="J35" s="191"/>
      <c r="K35" s="778"/>
      <c r="L35" s="749"/>
      <c r="M35" s="750"/>
    </row>
    <row r="36" spans="1:13" ht="12.75" customHeight="1" x14ac:dyDescent="0.25">
      <c r="A36" s="127"/>
      <c r="B36" s="127" t="s">
        <v>448</v>
      </c>
      <c r="C36" s="540" t="s">
        <v>422</v>
      </c>
      <c r="D36" s="367"/>
      <c r="E36" s="367"/>
      <c r="F36" s="367"/>
      <c r="G36" s="367"/>
      <c r="H36" s="367"/>
      <c r="I36" s="368"/>
      <c r="J36" s="77" t="s">
        <v>298</v>
      </c>
      <c r="K36" s="444">
        <f>Totalen!I60</f>
        <v>0</v>
      </c>
      <c r="L36" s="445"/>
      <c r="M36" s="446"/>
    </row>
    <row r="37" spans="1:13" ht="12.75" customHeight="1" x14ac:dyDescent="0.25">
      <c r="A37" s="51"/>
      <c r="B37" s="51"/>
      <c r="C37" s="367" t="s">
        <v>423</v>
      </c>
      <c r="D37" s="367"/>
      <c r="E37" s="367"/>
      <c r="F37" s="367"/>
      <c r="G37" s="367"/>
      <c r="H37" s="367"/>
      <c r="I37" s="368"/>
      <c r="J37" s="77">
        <v>9072</v>
      </c>
      <c r="K37" s="780"/>
      <c r="L37" s="741"/>
      <c r="M37" s="715"/>
    </row>
    <row r="38" spans="1:13" ht="12.75" customHeight="1" x14ac:dyDescent="0.25">
      <c r="A38" s="125"/>
      <c r="B38" s="127" t="s">
        <v>450</v>
      </c>
      <c r="C38" s="540" t="s">
        <v>551</v>
      </c>
      <c r="D38" s="540"/>
      <c r="E38" s="540"/>
      <c r="F38" s="540"/>
      <c r="G38" s="540"/>
      <c r="H38" s="540"/>
      <c r="I38" s="541"/>
      <c r="J38" s="121" t="s">
        <v>299</v>
      </c>
      <c r="K38" s="444">
        <f>Totalen!I61</f>
        <v>0</v>
      </c>
      <c r="L38" s="445"/>
      <c r="M38" s="446"/>
    </row>
    <row r="39" spans="1:13" ht="12.75" customHeight="1" x14ac:dyDescent="0.25">
      <c r="A39" s="51"/>
      <c r="B39" s="51"/>
      <c r="C39" s="367" t="s">
        <v>423</v>
      </c>
      <c r="D39" s="367"/>
      <c r="E39" s="367"/>
      <c r="F39" s="367"/>
      <c r="G39" s="367"/>
      <c r="H39" s="367"/>
      <c r="I39" s="368"/>
      <c r="J39" s="121">
        <v>9076</v>
      </c>
      <c r="K39" s="780"/>
      <c r="L39" s="741"/>
      <c r="M39" s="715"/>
    </row>
    <row r="40" spans="1:13" ht="13.5" customHeight="1" thickBot="1" x14ac:dyDescent="0.3">
      <c r="J40" s="113"/>
      <c r="K40" s="781"/>
      <c r="L40" s="743"/>
      <c r="M40" s="744"/>
    </row>
    <row r="42" spans="1:13" x14ac:dyDescent="0.25">
      <c r="A42" s="49" t="s">
        <v>364</v>
      </c>
      <c r="B42" s="330" t="s">
        <v>668</v>
      </c>
      <c r="C42" s="330"/>
      <c r="D42" s="330"/>
      <c r="E42" s="330"/>
      <c r="F42" s="330"/>
      <c r="G42" s="330"/>
      <c r="H42" s="330"/>
      <c r="I42" s="330"/>
      <c r="J42" s="330"/>
    </row>
    <row r="43" spans="1:13" ht="13.5" customHeight="1" thickBot="1" x14ac:dyDescent="0.3">
      <c r="D43" s="176"/>
      <c r="E43" s="176"/>
      <c r="K43" s="505" t="s">
        <v>209</v>
      </c>
      <c r="L43" s="506"/>
      <c r="M43" s="507"/>
    </row>
    <row r="44" spans="1:13" x14ac:dyDescent="0.25">
      <c r="B44" s="333" t="s">
        <v>312</v>
      </c>
      <c r="C44" s="333"/>
      <c r="D44" s="333"/>
      <c r="E44" s="333"/>
      <c r="F44" s="333"/>
      <c r="G44" s="333"/>
      <c r="H44" s="333"/>
      <c r="I44" s="333"/>
      <c r="J44" s="334"/>
      <c r="K44" s="748"/>
      <c r="L44" s="749"/>
      <c r="M44" s="750"/>
    </row>
    <row r="45" spans="1:13" x14ac:dyDescent="0.25">
      <c r="B45" s="333" t="s">
        <v>311</v>
      </c>
      <c r="C45" s="333"/>
      <c r="D45" s="333"/>
      <c r="E45" s="333"/>
      <c r="F45" s="333"/>
      <c r="G45" s="333"/>
      <c r="H45" s="333"/>
      <c r="I45" s="333"/>
      <c r="J45" s="334"/>
      <c r="K45" s="751"/>
      <c r="L45" s="445"/>
      <c r="M45" s="446"/>
    </row>
    <row r="46" spans="1:13" s="1" customFormat="1" x14ac:dyDescent="0.25">
      <c r="B46" s="707"/>
      <c r="C46" s="707"/>
      <c r="D46" s="707"/>
      <c r="E46" s="707"/>
      <c r="F46" s="707"/>
      <c r="G46" s="707"/>
      <c r="H46" s="707"/>
      <c r="I46" s="707"/>
      <c r="J46" s="708"/>
      <c r="K46" s="714"/>
      <c r="L46" s="741"/>
      <c r="M46" s="715"/>
    </row>
    <row r="47" spans="1:13" s="1" customFormat="1" x14ac:dyDescent="0.25">
      <c r="B47" s="707"/>
      <c r="C47" s="707"/>
      <c r="D47" s="707"/>
      <c r="E47" s="707"/>
      <c r="F47" s="707"/>
      <c r="G47" s="707"/>
      <c r="H47" s="707"/>
      <c r="I47" s="707"/>
      <c r="J47" s="708"/>
      <c r="K47" s="714"/>
      <c r="L47" s="741"/>
      <c r="M47" s="715"/>
    </row>
    <row r="48" spans="1:13" s="1" customFormat="1" x14ac:dyDescent="0.25">
      <c r="B48" s="707"/>
      <c r="C48" s="707"/>
      <c r="D48" s="707"/>
      <c r="E48" s="707"/>
      <c r="F48" s="707"/>
      <c r="G48" s="707"/>
      <c r="H48" s="707"/>
      <c r="I48" s="707"/>
      <c r="J48" s="708"/>
      <c r="K48" s="714"/>
      <c r="L48" s="741"/>
      <c r="M48" s="715"/>
    </row>
    <row r="49" spans="2:13" s="1" customFormat="1" x14ac:dyDescent="0.25">
      <c r="B49" s="707"/>
      <c r="C49" s="707"/>
      <c r="D49" s="707"/>
      <c r="E49" s="707"/>
      <c r="F49" s="707"/>
      <c r="G49" s="707"/>
      <c r="H49" s="707"/>
      <c r="I49" s="707"/>
      <c r="J49" s="708"/>
      <c r="K49" s="714"/>
      <c r="L49" s="741"/>
      <c r="M49" s="715"/>
    </row>
    <row r="50" spans="2:13" s="1" customFormat="1" x14ac:dyDescent="0.25">
      <c r="B50" s="707"/>
      <c r="C50" s="707"/>
      <c r="D50" s="707"/>
      <c r="E50" s="707"/>
      <c r="F50" s="707"/>
      <c r="G50" s="707"/>
      <c r="H50" s="707"/>
      <c r="I50" s="707"/>
      <c r="J50" s="708"/>
      <c r="K50" s="714"/>
      <c r="L50" s="741"/>
      <c r="M50" s="715"/>
    </row>
    <row r="51" spans="2:13" s="1" customFormat="1" ht="13.8" thickBot="1" x14ac:dyDescent="0.3">
      <c r="K51" s="742"/>
      <c r="L51" s="743"/>
      <c r="M51" s="744"/>
    </row>
  </sheetData>
  <sheetProtection password="CDCC" sheet="1" objects="1" scenarios="1"/>
  <mergeCells count="111">
    <mergeCell ref="B7:E7"/>
    <mergeCell ref="B8:E8"/>
    <mergeCell ref="G15:H15"/>
    <mergeCell ref="L13:M13"/>
    <mergeCell ref="L15:M15"/>
    <mergeCell ref="I25:J25"/>
    <mergeCell ref="I9:K9"/>
    <mergeCell ref="I21:J21"/>
    <mergeCell ref="I24:J24"/>
    <mergeCell ref="I22:J22"/>
    <mergeCell ref="I11:K11"/>
    <mergeCell ref="I23:J23"/>
    <mergeCell ref="I18:M18"/>
    <mergeCell ref="K19:M20"/>
    <mergeCell ref="K21:M21"/>
    <mergeCell ref="K22:M22"/>
    <mergeCell ref="K23:M23"/>
    <mergeCell ref="K24:M24"/>
    <mergeCell ref="K25:M25"/>
    <mergeCell ref="I7:M7"/>
    <mergeCell ref="L8:M8"/>
    <mergeCell ref="L10:M10"/>
    <mergeCell ref="L11:M11"/>
    <mergeCell ref="L12:M12"/>
    <mergeCell ref="G11:H11"/>
    <mergeCell ref="G10:H10"/>
    <mergeCell ref="G7:H7"/>
    <mergeCell ref="G14:H14"/>
    <mergeCell ref="I14:K14"/>
    <mergeCell ref="L14:M14"/>
    <mergeCell ref="G8:H8"/>
    <mergeCell ref="I8:K8"/>
    <mergeCell ref="I10:K10"/>
    <mergeCell ref="L9:M9"/>
    <mergeCell ref="I27:J27"/>
    <mergeCell ref="I29:J29"/>
    <mergeCell ref="I28:J28"/>
    <mergeCell ref="C9:E9"/>
    <mergeCell ref="C10:E10"/>
    <mergeCell ref="C11:E11"/>
    <mergeCell ref="C12:E12"/>
    <mergeCell ref="G13:H13"/>
    <mergeCell ref="H19:H20"/>
    <mergeCell ref="B20:G20"/>
    <mergeCell ref="B13:E13"/>
    <mergeCell ref="G9:H9"/>
    <mergeCell ref="I15:K15"/>
    <mergeCell ref="G12:H12"/>
    <mergeCell ref="C23:G23"/>
    <mergeCell ref="C22:G22"/>
    <mergeCell ref="C24:G24"/>
    <mergeCell ref="K26:M26"/>
    <mergeCell ref="K27:M27"/>
    <mergeCell ref="K28:M28"/>
    <mergeCell ref="K29:M29"/>
    <mergeCell ref="A1:C1"/>
    <mergeCell ref="B5:E5"/>
    <mergeCell ref="B6:E6"/>
    <mergeCell ref="G5:M5"/>
    <mergeCell ref="G6:H6"/>
    <mergeCell ref="K30:M30"/>
    <mergeCell ref="I13:K13"/>
    <mergeCell ref="B21:G21"/>
    <mergeCell ref="I30:J30"/>
    <mergeCell ref="B27:G27"/>
    <mergeCell ref="I19:J20"/>
    <mergeCell ref="B15:E15"/>
    <mergeCell ref="B19:G19"/>
    <mergeCell ref="C29:G29"/>
    <mergeCell ref="B30:G30"/>
    <mergeCell ref="I26:J26"/>
    <mergeCell ref="C25:G25"/>
    <mergeCell ref="A18:E18"/>
    <mergeCell ref="I6:K6"/>
    <mergeCell ref="L6:M6"/>
    <mergeCell ref="B14:E14"/>
    <mergeCell ref="I12:K12"/>
    <mergeCell ref="B26:G26"/>
    <mergeCell ref="C28:G28"/>
    <mergeCell ref="I31:J31"/>
    <mergeCell ref="B42:J42"/>
    <mergeCell ref="C36:I36"/>
    <mergeCell ref="C37:I37"/>
    <mergeCell ref="C38:I38"/>
    <mergeCell ref="C39:I39"/>
    <mergeCell ref="B31:G31"/>
    <mergeCell ref="B34:I34"/>
    <mergeCell ref="K49:M49"/>
    <mergeCell ref="K36:M36"/>
    <mergeCell ref="K47:M47"/>
    <mergeCell ref="K48:M48"/>
    <mergeCell ref="K43:M43"/>
    <mergeCell ref="K44:M44"/>
    <mergeCell ref="K45:M45"/>
    <mergeCell ref="K46:M46"/>
    <mergeCell ref="K35:M35"/>
    <mergeCell ref="K34:M34"/>
    <mergeCell ref="K31:M31"/>
    <mergeCell ref="K37:M37"/>
    <mergeCell ref="K40:M40"/>
    <mergeCell ref="K38:M38"/>
    <mergeCell ref="K39:M39"/>
    <mergeCell ref="K50:M50"/>
    <mergeCell ref="K51:M51"/>
    <mergeCell ref="B44:J44"/>
    <mergeCell ref="B45:J45"/>
    <mergeCell ref="B46:J46"/>
    <mergeCell ref="B47:J47"/>
    <mergeCell ref="B48:J48"/>
    <mergeCell ref="B49:J49"/>
    <mergeCell ref="B50:J50"/>
  </mergeCells>
  <pageMargins left="0.23622047244094491" right="0.23622047244094491" top="0.59055118110236227" bottom="0.47244094488188981" header="0.23622047244094491" footer="0.19685039370078741"/>
  <pageSetup paperSize="9" orientation="portrait" horizontalDpi="300" verticalDpi="300"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AB1C56-E367-450D-92CE-717346FB0417}">
  <sheetPr codeName="Blad19">
    <tabColor indexed="43"/>
    <pageSetUpPr fitToPage="1"/>
  </sheetPr>
  <dimension ref="A1:I57"/>
  <sheetViews>
    <sheetView zoomScaleNormal="100" workbookViewId="0">
      <selection activeCell="I1" sqref="I1"/>
    </sheetView>
  </sheetViews>
  <sheetFormatPr defaultColWidth="9.109375" defaultRowHeight="13.2" x14ac:dyDescent="0.25"/>
  <cols>
    <col min="1" max="1" width="3.6640625" style="42" customWidth="1"/>
    <col min="2" max="2" width="2.6640625" style="42" customWidth="1"/>
    <col min="3" max="3" width="4.109375" style="42" customWidth="1"/>
    <col min="4" max="4" width="25.44140625" style="42" customWidth="1"/>
    <col min="5" max="5" width="21.6640625" style="42" customWidth="1"/>
    <col min="6" max="6" width="8" style="42" bestFit="1" customWidth="1"/>
    <col min="7" max="7" width="17" style="42" customWidth="1"/>
    <col min="8" max="8" width="6.6640625" style="42" customWidth="1"/>
    <col min="9" max="9" width="10.6640625" style="42" customWidth="1"/>
    <col min="10" max="16384" width="9.109375" style="42"/>
  </cols>
  <sheetData>
    <row r="1" spans="1:9" x14ac:dyDescent="0.25">
      <c r="A1" s="725" t="s">
        <v>330</v>
      </c>
      <c r="B1" s="726"/>
      <c r="C1" s="727"/>
      <c r="D1" s="136">
        <f>Totalen!B167</f>
        <v>0</v>
      </c>
      <c r="E1" s="140"/>
      <c r="F1" s="141"/>
      <c r="G1" s="141"/>
      <c r="H1" s="142"/>
      <c r="I1" s="285" t="s">
        <v>322</v>
      </c>
    </row>
    <row r="3" spans="1:9" x14ac:dyDescent="0.25">
      <c r="A3" s="49" t="s">
        <v>396</v>
      </c>
      <c r="B3" s="330" t="s">
        <v>669</v>
      </c>
      <c r="C3" s="330"/>
      <c r="D3" s="330"/>
      <c r="E3" s="330"/>
    </row>
    <row r="4" spans="1:9" ht="13.8" x14ac:dyDescent="0.25">
      <c r="D4" s="127"/>
      <c r="E4" s="127"/>
      <c r="F4" s="127"/>
      <c r="G4" s="127"/>
      <c r="H4" s="127"/>
      <c r="I4" s="112"/>
    </row>
    <row r="5" spans="1:9" ht="14.4" thickBot="1" x14ac:dyDescent="0.3">
      <c r="D5" s="186"/>
      <c r="E5" s="186"/>
      <c r="F5" s="43" t="s">
        <v>208</v>
      </c>
      <c r="G5" s="43" t="s">
        <v>209</v>
      </c>
      <c r="H5" s="430" t="s">
        <v>210</v>
      </c>
      <c r="I5" s="432"/>
    </row>
    <row r="6" spans="1:9" ht="12.75" customHeight="1" x14ac:dyDescent="0.25">
      <c r="A6" s="179" t="s">
        <v>358</v>
      </c>
      <c r="B6" s="367" t="s">
        <v>42</v>
      </c>
      <c r="C6" s="421"/>
      <c r="D6" s="421"/>
      <c r="E6" s="422"/>
      <c r="F6" s="192"/>
      <c r="G6" s="193"/>
      <c r="H6" s="784"/>
      <c r="I6" s="785"/>
    </row>
    <row r="7" spans="1:9" ht="12.75" customHeight="1" x14ac:dyDescent="0.25">
      <c r="A7" s="51"/>
      <c r="B7" s="540" t="s">
        <v>269</v>
      </c>
      <c r="C7" s="540"/>
      <c r="D7" s="540"/>
      <c r="E7" s="541"/>
      <c r="F7" s="194"/>
      <c r="G7" s="120"/>
      <c r="H7" s="614"/>
      <c r="I7" s="606"/>
    </row>
    <row r="8" spans="1:9" ht="14.1" customHeight="1" x14ac:dyDescent="0.25">
      <c r="A8" s="51"/>
      <c r="B8" s="51"/>
      <c r="C8" s="369" t="s">
        <v>44</v>
      </c>
      <c r="D8" s="369"/>
      <c r="E8" s="370"/>
      <c r="F8" s="195">
        <v>730</v>
      </c>
      <c r="G8" s="120">
        <f>Totalen!I97</f>
        <v>0</v>
      </c>
      <c r="H8" s="614">
        <f>Totalen!F97</f>
        <v>0</v>
      </c>
      <c r="I8" s="606"/>
    </row>
    <row r="9" spans="1:9" ht="14.1" customHeight="1" x14ac:dyDescent="0.25">
      <c r="A9" s="51"/>
      <c r="B9" s="51"/>
      <c r="C9" s="369" t="s">
        <v>45</v>
      </c>
      <c r="D9" s="369"/>
      <c r="E9" s="370"/>
      <c r="F9" s="195">
        <v>731</v>
      </c>
      <c r="G9" s="120">
        <f>Totalen!I98</f>
        <v>0</v>
      </c>
      <c r="H9" s="713">
        <f>Totalen!F98</f>
        <v>0</v>
      </c>
      <c r="I9" s="606"/>
    </row>
    <row r="10" spans="1:9" ht="14.1" customHeight="1" x14ac:dyDescent="0.25">
      <c r="A10" s="51"/>
      <c r="B10" s="51"/>
      <c r="C10" s="369" t="s">
        <v>46</v>
      </c>
      <c r="D10" s="369"/>
      <c r="E10" s="370"/>
      <c r="F10" s="275" t="s">
        <v>614</v>
      </c>
      <c r="G10" s="120">
        <f>Totalen!I99-Totalen!I100</f>
        <v>0</v>
      </c>
      <c r="H10" s="713">
        <f>Totalen!F99-Totalen!F100</f>
        <v>0</v>
      </c>
      <c r="I10" s="606"/>
    </row>
    <row r="11" spans="1:9" ht="14.1" customHeight="1" x14ac:dyDescent="0.25">
      <c r="A11" s="51"/>
      <c r="B11" s="51"/>
      <c r="C11" s="369" t="s">
        <v>569</v>
      </c>
      <c r="D11" s="369"/>
      <c r="E11" s="370"/>
      <c r="F11" s="195">
        <v>736</v>
      </c>
      <c r="G11" s="120">
        <f>Totalen!I100</f>
        <v>0</v>
      </c>
      <c r="H11" s="713">
        <f>Totalen!F100</f>
        <v>0</v>
      </c>
      <c r="I11" s="606"/>
    </row>
    <row r="12" spans="1:9" ht="24" customHeight="1" x14ac:dyDescent="0.25">
      <c r="A12" s="196" t="s">
        <v>355</v>
      </c>
      <c r="B12" s="374" t="s">
        <v>145</v>
      </c>
      <c r="C12" s="374"/>
      <c r="D12" s="374"/>
      <c r="E12" s="375"/>
      <c r="F12" s="197"/>
      <c r="G12" s="120"/>
      <c r="H12" s="614"/>
      <c r="I12" s="606"/>
    </row>
    <row r="13" spans="1:9" x14ac:dyDescent="0.25">
      <c r="A13" s="51"/>
      <c r="B13" s="540" t="s">
        <v>489</v>
      </c>
      <c r="C13" s="540"/>
      <c r="D13" s="540"/>
      <c r="E13" s="541"/>
      <c r="F13" s="194"/>
      <c r="G13" s="120"/>
      <c r="H13" s="713"/>
      <c r="I13" s="606"/>
    </row>
    <row r="14" spans="1:9" ht="12.75" customHeight="1" x14ac:dyDescent="0.25">
      <c r="A14" s="51"/>
      <c r="B14" s="540" t="s">
        <v>490</v>
      </c>
      <c r="C14" s="540"/>
      <c r="D14" s="540"/>
      <c r="E14" s="541"/>
      <c r="F14" s="195"/>
      <c r="G14" s="120"/>
      <c r="H14" s="713"/>
      <c r="I14" s="606"/>
    </row>
    <row r="15" spans="1:9" ht="12.75" customHeight="1" x14ac:dyDescent="0.25">
      <c r="A15" s="51"/>
      <c r="B15" s="540" t="s">
        <v>491</v>
      </c>
      <c r="C15" s="540"/>
      <c r="D15" s="540"/>
      <c r="E15" s="541"/>
      <c r="F15" s="195"/>
      <c r="G15" s="120"/>
      <c r="H15" s="713"/>
      <c r="I15" s="606"/>
    </row>
    <row r="16" spans="1:9" ht="12.75" customHeight="1" x14ac:dyDescent="0.25">
      <c r="A16" s="51"/>
      <c r="B16" s="782"/>
      <c r="C16" s="782"/>
      <c r="D16" s="782"/>
      <c r="E16" s="783"/>
      <c r="F16" s="195"/>
      <c r="G16" s="236"/>
      <c r="H16" s="706"/>
      <c r="I16" s="591"/>
    </row>
    <row r="17" spans="1:9" ht="12.75" customHeight="1" x14ac:dyDescent="0.25">
      <c r="A17" s="51"/>
      <c r="B17" s="782"/>
      <c r="C17" s="782"/>
      <c r="D17" s="782"/>
      <c r="E17" s="783"/>
      <c r="F17" s="195"/>
      <c r="G17" s="236"/>
      <c r="H17" s="706"/>
      <c r="I17" s="591"/>
    </row>
    <row r="18" spans="1:9" ht="12.75" customHeight="1" x14ac:dyDescent="0.25">
      <c r="A18" s="51"/>
      <c r="B18" s="707"/>
      <c r="C18" s="707"/>
      <c r="D18" s="707"/>
      <c r="E18" s="708"/>
      <c r="F18" s="194"/>
      <c r="G18" s="236"/>
      <c r="H18" s="706"/>
      <c r="I18" s="591"/>
    </row>
    <row r="19" spans="1:9" s="154" customFormat="1" ht="24" customHeight="1" x14ac:dyDescent="0.25">
      <c r="A19" s="196" t="s">
        <v>369</v>
      </c>
      <c r="B19" s="374" t="s">
        <v>146</v>
      </c>
      <c r="C19" s="374"/>
      <c r="D19" s="374"/>
      <c r="E19" s="375"/>
      <c r="F19" s="198"/>
      <c r="G19" s="120"/>
      <c r="H19" s="614"/>
      <c r="I19" s="606"/>
    </row>
    <row r="20" spans="1:9" ht="12.75" customHeight="1" x14ac:dyDescent="0.25">
      <c r="A20" s="51"/>
      <c r="B20" s="540" t="s">
        <v>268</v>
      </c>
      <c r="C20" s="540"/>
      <c r="D20" s="540"/>
      <c r="E20" s="541"/>
      <c r="F20" s="195"/>
      <c r="G20" s="120"/>
      <c r="H20" s="614"/>
      <c r="I20" s="606"/>
    </row>
    <row r="21" spans="1:9" ht="14.1" customHeight="1" x14ac:dyDescent="0.25">
      <c r="A21" s="51"/>
      <c r="B21" s="51"/>
      <c r="C21" s="369" t="s">
        <v>17</v>
      </c>
      <c r="D21" s="369"/>
      <c r="E21" s="370"/>
      <c r="F21" s="194">
        <v>9110</v>
      </c>
      <c r="G21" s="236"/>
      <c r="H21" s="592"/>
      <c r="I21" s="591"/>
    </row>
    <row r="22" spans="1:9" ht="14.1" customHeight="1" x14ac:dyDescent="0.25">
      <c r="A22" s="51"/>
      <c r="B22" s="51"/>
      <c r="C22" s="369" t="s">
        <v>47</v>
      </c>
      <c r="D22" s="369"/>
      <c r="E22" s="370"/>
      <c r="F22" s="194">
        <v>9111</v>
      </c>
      <c r="G22" s="236"/>
      <c r="H22" s="706"/>
      <c r="I22" s="591"/>
    </row>
    <row r="23" spans="1:9" ht="12.75" customHeight="1" x14ac:dyDescent="0.25">
      <c r="A23" s="51"/>
      <c r="B23" s="540" t="s">
        <v>43</v>
      </c>
      <c r="C23" s="540"/>
      <c r="D23" s="540"/>
      <c r="E23" s="541"/>
      <c r="F23" s="195"/>
      <c r="G23" s="120"/>
      <c r="H23" s="614"/>
      <c r="I23" s="606"/>
    </row>
    <row r="24" spans="1:9" ht="14.1" customHeight="1" x14ac:dyDescent="0.25">
      <c r="A24" s="51"/>
      <c r="B24" s="51"/>
      <c r="C24" s="369" t="s">
        <v>17</v>
      </c>
      <c r="D24" s="369"/>
      <c r="E24" s="370"/>
      <c r="F24" s="194">
        <v>9112</v>
      </c>
      <c r="G24" s="236"/>
      <c r="H24" s="592"/>
      <c r="I24" s="591"/>
    </row>
    <row r="25" spans="1:9" ht="14.1" customHeight="1" x14ac:dyDescent="0.25">
      <c r="A25" s="51"/>
      <c r="B25" s="51"/>
      <c r="C25" s="369" t="s">
        <v>47</v>
      </c>
      <c r="D25" s="369"/>
      <c r="E25" s="370"/>
      <c r="F25" s="194">
        <v>9113</v>
      </c>
      <c r="G25" s="236"/>
      <c r="H25" s="706"/>
      <c r="I25" s="591"/>
    </row>
    <row r="26" spans="1:9" ht="24" customHeight="1" x14ac:dyDescent="0.25">
      <c r="A26" s="125" t="s">
        <v>332</v>
      </c>
      <c r="B26" s="374" t="s">
        <v>492</v>
      </c>
      <c r="C26" s="374"/>
      <c r="D26" s="374"/>
      <c r="E26" s="375"/>
      <c r="F26" s="195"/>
      <c r="G26" s="120"/>
      <c r="H26" s="614"/>
      <c r="I26" s="606"/>
    </row>
    <row r="27" spans="1:9" ht="12.75" customHeight="1" x14ac:dyDescent="0.25">
      <c r="A27" s="51"/>
      <c r="B27" s="51"/>
      <c r="C27" s="540" t="s">
        <v>34</v>
      </c>
      <c r="D27" s="540"/>
      <c r="E27" s="541"/>
      <c r="F27" s="194">
        <v>9115</v>
      </c>
      <c r="G27" s="236"/>
      <c r="H27" s="706"/>
      <c r="I27" s="591"/>
    </row>
    <row r="28" spans="1:9" ht="13.5" customHeight="1" thickBot="1" x14ac:dyDescent="0.3">
      <c r="A28" s="51"/>
      <c r="B28" s="51"/>
      <c r="C28" s="369" t="s">
        <v>48</v>
      </c>
      <c r="D28" s="369"/>
      <c r="E28" s="370"/>
      <c r="F28" s="199">
        <v>9116</v>
      </c>
      <c r="G28" s="238"/>
      <c r="H28" s="771"/>
      <c r="I28" s="770"/>
    </row>
    <row r="31" spans="1:9" x14ac:dyDescent="0.25">
      <c r="A31" s="49" t="s">
        <v>487</v>
      </c>
      <c r="B31" s="330" t="s">
        <v>670</v>
      </c>
      <c r="C31" s="330"/>
      <c r="D31" s="330"/>
      <c r="E31" s="330"/>
    </row>
    <row r="32" spans="1:9" x14ac:dyDescent="0.25">
      <c r="A32" s="49"/>
      <c r="B32" s="49"/>
      <c r="C32" s="49"/>
    </row>
    <row r="33" spans="1:9" x14ac:dyDescent="0.25">
      <c r="B33" s="333" t="s">
        <v>270</v>
      </c>
      <c r="C33" s="333"/>
      <c r="D33" s="333"/>
      <c r="E33" s="333"/>
    </row>
    <row r="34" spans="1:9" x14ac:dyDescent="0.25">
      <c r="B34" s="333" t="s">
        <v>493</v>
      </c>
      <c r="C34" s="333"/>
      <c r="D34" s="333"/>
      <c r="E34" s="333"/>
    </row>
    <row r="35" spans="1:9" x14ac:dyDescent="0.25">
      <c r="B35" s="333" t="s">
        <v>271</v>
      </c>
      <c r="C35" s="333"/>
      <c r="D35" s="333"/>
      <c r="E35" s="333"/>
    </row>
    <row r="37" spans="1:9" ht="13.8" thickBot="1" x14ac:dyDescent="0.3">
      <c r="A37" s="200"/>
      <c r="B37" s="200"/>
      <c r="C37" s="200"/>
      <c r="F37" s="43" t="s">
        <v>208</v>
      </c>
      <c r="G37" s="43" t="s">
        <v>209</v>
      </c>
      <c r="H37" s="430" t="s">
        <v>210</v>
      </c>
      <c r="I37" s="432"/>
    </row>
    <row r="38" spans="1:9" x14ac:dyDescent="0.25">
      <c r="A38" s="127"/>
      <c r="B38" s="367" t="s">
        <v>494</v>
      </c>
      <c r="C38" s="367"/>
      <c r="D38" s="367"/>
      <c r="E38" s="368"/>
      <c r="F38" s="191"/>
      <c r="G38" s="193"/>
      <c r="H38" s="784"/>
      <c r="I38" s="785"/>
    </row>
    <row r="39" spans="1:9" ht="5.25" customHeight="1" x14ac:dyDescent="0.25">
      <c r="A39" s="201"/>
      <c r="B39" s="201"/>
      <c r="C39" s="201"/>
      <c r="D39" s="201"/>
      <c r="E39" s="202"/>
      <c r="F39" s="109"/>
      <c r="G39" s="120"/>
      <c r="H39" s="713"/>
      <c r="I39" s="606"/>
    </row>
    <row r="40" spans="1:9" ht="14.1" customHeight="1" x14ac:dyDescent="0.25">
      <c r="A40" s="51"/>
      <c r="B40" s="51" t="s">
        <v>358</v>
      </c>
      <c r="C40" s="540" t="s">
        <v>495</v>
      </c>
      <c r="D40" s="540"/>
      <c r="E40" s="541"/>
      <c r="F40" s="131"/>
      <c r="G40" s="786">
        <f>Totalen!I127</f>
        <v>0</v>
      </c>
      <c r="H40" s="713">
        <f>Totalen!F127</f>
        <v>0</v>
      </c>
      <c r="I40" s="606"/>
    </row>
    <row r="41" spans="1:9" ht="14.1" customHeight="1" x14ac:dyDescent="0.25">
      <c r="A41" s="51"/>
      <c r="B41" s="51"/>
      <c r="C41" s="540" t="s">
        <v>272</v>
      </c>
      <c r="D41" s="540"/>
      <c r="E41" s="541"/>
      <c r="F41" s="131">
        <v>760</v>
      </c>
      <c r="G41" s="786"/>
      <c r="H41" s="713"/>
      <c r="I41" s="606"/>
    </row>
    <row r="42" spans="1:9" ht="14.1" customHeight="1" x14ac:dyDescent="0.25">
      <c r="A42" s="51"/>
      <c r="B42" s="51" t="s">
        <v>355</v>
      </c>
      <c r="C42" s="540" t="s">
        <v>496</v>
      </c>
      <c r="D42" s="540"/>
      <c r="E42" s="541"/>
      <c r="F42" s="131"/>
      <c r="G42" s="786">
        <f>Totalen!I128</f>
        <v>0</v>
      </c>
      <c r="H42" s="713">
        <f>Totalen!F128</f>
        <v>0</v>
      </c>
      <c r="I42" s="606"/>
    </row>
    <row r="43" spans="1:9" ht="14.1" customHeight="1" x14ac:dyDescent="0.25">
      <c r="A43" s="51"/>
      <c r="B43" s="51"/>
      <c r="C43" s="540" t="s">
        <v>227</v>
      </c>
      <c r="D43" s="540"/>
      <c r="E43" s="541"/>
      <c r="F43" s="131">
        <v>761</v>
      </c>
      <c r="G43" s="786"/>
      <c r="H43" s="713"/>
      <c r="I43" s="606"/>
    </row>
    <row r="44" spans="1:9" ht="14.1" customHeight="1" x14ac:dyDescent="0.25">
      <c r="A44" s="51"/>
      <c r="B44" s="51" t="s">
        <v>369</v>
      </c>
      <c r="C44" s="540" t="s">
        <v>497</v>
      </c>
      <c r="D44" s="540"/>
      <c r="E44" s="541"/>
      <c r="F44" s="131"/>
      <c r="G44" s="786">
        <f>Totalen!I129</f>
        <v>0</v>
      </c>
      <c r="H44" s="713">
        <f>Totalen!F129</f>
        <v>0</v>
      </c>
      <c r="I44" s="606"/>
    </row>
    <row r="45" spans="1:9" ht="14.1" customHeight="1" x14ac:dyDescent="0.25">
      <c r="A45" s="51"/>
      <c r="B45" s="51"/>
      <c r="C45" s="540" t="s">
        <v>273</v>
      </c>
      <c r="D45" s="540"/>
      <c r="E45" s="541"/>
      <c r="F45" s="131">
        <v>762</v>
      </c>
      <c r="G45" s="786"/>
      <c r="H45" s="713"/>
      <c r="I45" s="606"/>
    </row>
    <row r="46" spans="1:9" ht="14.1" customHeight="1" x14ac:dyDescent="0.25">
      <c r="A46" s="51"/>
      <c r="B46" s="51" t="s">
        <v>332</v>
      </c>
      <c r="C46" s="540" t="s">
        <v>498</v>
      </c>
      <c r="D46" s="540"/>
      <c r="E46" s="541"/>
      <c r="F46" s="131">
        <v>763</v>
      </c>
      <c r="G46" s="120">
        <f>Totalen!I130</f>
        <v>0</v>
      </c>
      <c r="H46" s="713">
        <f>Totalen!F130</f>
        <v>0</v>
      </c>
      <c r="I46" s="606"/>
    </row>
    <row r="47" spans="1:9" ht="14.1" customHeight="1" x14ac:dyDescent="0.25">
      <c r="A47" s="51"/>
      <c r="B47" s="51" t="s">
        <v>331</v>
      </c>
      <c r="C47" s="540" t="s">
        <v>499</v>
      </c>
      <c r="D47" s="540"/>
      <c r="E47" s="541"/>
      <c r="F47" s="131">
        <v>764</v>
      </c>
      <c r="G47" s="120">
        <f>Totalen!I131</f>
        <v>0</v>
      </c>
      <c r="H47" s="713">
        <f>Totalen!F131</f>
        <v>0</v>
      </c>
      <c r="I47" s="606"/>
    </row>
    <row r="48" spans="1:9" ht="5.25" customHeight="1" x14ac:dyDescent="0.25">
      <c r="A48" s="149"/>
      <c r="B48" s="149"/>
      <c r="C48" s="149"/>
      <c r="D48" s="149"/>
      <c r="E48" s="203"/>
      <c r="F48" s="131"/>
      <c r="G48" s="120"/>
      <c r="H48" s="713"/>
      <c r="I48" s="606"/>
    </row>
    <row r="49" spans="1:9" x14ac:dyDescent="0.25">
      <c r="A49" s="127"/>
      <c r="B49" s="367" t="s">
        <v>500</v>
      </c>
      <c r="C49" s="367"/>
      <c r="D49" s="367"/>
      <c r="E49" s="368"/>
      <c r="F49" s="131"/>
      <c r="G49" s="120"/>
      <c r="H49" s="713"/>
      <c r="I49" s="606"/>
    </row>
    <row r="50" spans="1:9" ht="5.25" customHeight="1" x14ac:dyDescent="0.25">
      <c r="A50" s="201"/>
      <c r="B50" s="201"/>
      <c r="C50" s="201"/>
      <c r="D50" s="201"/>
      <c r="E50" s="202"/>
      <c r="F50" s="131"/>
      <c r="G50" s="120"/>
      <c r="H50" s="713"/>
      <c r="I50" s="606"/>
    </row>
    <row r="51" spans="1:9" ht="14.1" customHeight="1" x14ac:dyDescent="0.25">
      <c r="A51" s="51"/>
      <c r="B51" s="51" t="s">
        <v>358</v>
      </c>
      <c r="C51" s="540" t="s">
        <v>501</v>
      </c>
      <c r="D51" s="540"/>
      <c r="E51" s="541"/>
      <c r="F51" s="131"/>
      <c r="G51" s="786">
        <f>Totalen!I134</f>
        <v>0</v>
      </c>
      <c r="H51" s="713">
        <f>Totalen!F134</f>
        <v>0</v>
      </c>
      <c r="I51" s="606"/>
    </row>
    <row r="52" spans="1:9" ht="14.1" customHeight="1" x14ac:dyDescent="0.25">
      <c r="A52" s="51"/>
      <c r="B52" s="51"/>
      <c r="C52" s="540" t="s">
        <v>272</v>
      </c>
      <c r="D52" s="540"/>
      <c r="E52" s="541"/>
      <c r="F52" s="131">
        <v>660</v>
      </c>
      <c r="G52" s="786"/>
      <c r="H52" s="713"/>
      <c r="I52" s="606"/>
    </row>
    <row r="53" spans="1:9" ht="14.1" customHeight="1" x14ac:dyDescent="0.25">
      <c r="A53" s="51"/>
      <c r="B53" s="51" t="s">
        <v>355</v>
      </c>
      <c r="C53" s="540" t="s">
        <v>502</v>
      </c>
      <c r="D53" s="540"/>
      <c r="E53" s="541"/>
      <c r="F53" s="52">
        <v>661</v>
      </c>
      <c r="G53" s="172">
        <f>Totalen!I135</f>
        <v>0</v>
      </c>
      <c r="H53" s="751">
        <f>Totalen!F135</f>
        <v>0</v>
      </c>
      <c r="I53" s="787"/>
    </row>
    <row r="54" spans="1:9" ht="14.1" customHeight="1" x14ac:dyDescent="0.25">
      <c r="A54" s="51"/>
      <c r="B54" s="51" t="s">
        <v>369</v>
      </c>
      <c r="C54" s="540" t="s">
        <v>503</v>
      </c>
      <c r="D54" s="540"/>
      <c r="E54" s="541"/>
      <c r="F54" s="52">
        <v>662</v>
      </c>
      <c r="G54" s="172">
        <f>Totalen!I136</f>
        <v>0</v>
      </c>
      <c r="H54" s="751">
        <f>Totalen!F136</f>
        <v>0</v>
      </c>
      <c r="I54" s="787"/>
    </row>
    <row r="55" spans="1:9" ht="14.1" customHeight="1" x14ac:dyDescent="0.25">
      <c r="A55" s="51"/>
      <c r="B55" s="51" t="s">
        <v>332</v>
      </c>
      <c r="C55" s="540" t="s">
        <v>504</v>
      </c>
      <c r="D55" s="540"/>
      <c r="E55" s="541"/>
      <c r="F55" s="52">
        <v>663</v>
      </c>
      <c r="G55" s="172">
        <f>Totalen!I137</f>
        <v>0</v>
      </c>
      <c r="H55" s="751">
        <f>Totalen!F137</f>
        <v>0</v>
      </c>
      <c r="I55" s="787"/>
    </row>
    <row r="56" spans="1:9" ht="14.1" customHeight="1" thickBot="1" x14ac:dyDescent="0.3">
      <c r="A56" s="51"/>
      <c r="B56" s="51" t="s">
        <v>331</v>
      </c>
      <c r="C56" s="333" t="s">
        <v>505</v>
      </c>
      <c r="D56" s="333"/>
      <c r="E56" s="334"/>
      <c r="F56" s="204">
        <v>664</v>
      </c>
      <c r="G56" s="205">
        <f>Totalen!I138</f>
        <v>0</v>
      </c>
      <c r="H56" s="788">
        <f>Totalen!F138</f>
        <v>0</v>
      </c>
      <c r="I56" s="789"/>
    </row>
    <row r="57" spans="1:9" x14ac:dyDescent="0.25">
      <c r="A57" s="301"/>
      <c r="B57" s="301"/>
      <c r="C57" s="301"/>
      <c r="D57" s="301"/>
      <c r="E57" s="301"/>
    </row>
  </sheetData>
  <sheetProtection password="CDCC" sheet="1" objects="1" scenarios="1"/>
  <mergeCells count="90">
    <mergeCell ref="H53:I53"/>
    <mergeCell ref="B49:E49"/>
    <mergeCell ref="C55:E55"/>
    <mergeCell ref="C56:E56"/>
    <mergeCell ref="C51:E51"/>
    <mergeCell ref="C52:E52"/>
    <mergeCell ref="H54:I54"/>
    <mergeCell ref="H56:I56"/>
    <mergeCell ref="G51:G52"/>
    <mergeCell ref="H51:I52"/>
    <mergeCell ref="H55:I55"/>
    <mergeCell ref="C53:E53"/>
    <mergeCell ref="C54:E54"/>
    <mergeCell ref="H37:I37"/>
    <mergeCell ref="H38:I38"/>
    <mergeCell ref="H39:I39"/>
    <mergeCell ref="H48:I48"/>
    <mergeCell ref="H50:I50"/>
    <mergeCell ref="H46:I46"/>
    <mergeCell ref="H44:I45"/>
    <mergeCell ref="H47:I47"/>
    <mergeCell ref="H49:I49"/>
    <mergeCell ref="G40:G41"/>
    <mergeCell ref="G42:G43"/>
    <mergeCell ref="H40:I41"/>
    <mergeCell ref="H42:I43"/>
    <mergeCell ref="G44:G45"/>
    <mergeCell ref="B18:E18"/>
    <mergeCell ref="B38:E38"/>
    <mergeCell ref="B23:E23"/>
    <mergeCell ref="C24:E24"/>
    <mergeCell ref="C25:E25"/>
    <mergeCell ref="B26:E26"/>
    <mergeCell ref="C27:E27"/>
    <mergeCell ref="C28:E28"/>
    <mergeCell ref="B31:E31"/>
    <mergeCell ref="B33:E33"/>
    <mergeCell ref="B34:E34"/>
    <mergeCell ref="B35:E35"/>
    <mergeCell ref="H5:I5"/>
    <mergeCell ref="H6:I6"/>
    <mergeCell ref="H7:I7"/>
    <mergeCell ref="H14:I14"/>
    <mergeCell ref="B13:E13"/>
    <mergeCell ref="C8:E8"/>
    <mergeCell ref="B14:E14"/>
    <mergeCell ref="C11:E11"/>
    <mergeCell ref="C10:E10"/>
    <mergeCell ref="B12:E12"/>
    <mergeCell ref="H22:I22"/>
    <mergeCell ref="H18:I18"/>
    <mergeCell ref="H8:I8"/>
    <mergeCell ref="H9:I9"/>
    <mergeCell ref="H10:I10"/>
    <mergeCell ref="H12:I12"/>
    <mergeCell ref="H13:I13"/>
    <mergeCell ref="H15:I15"/>
    <mergeCell ref="H17:I17"/>
    <mergeCell ref="H16:I16"/>
    <mergeCell ref="H11:I11"/>
    <mergeCell ref="A1:C1"/>
    <mergeCell ref="B3:E3"/>
    <mergeCell ref="B6:E6"/>
    <mergeCell ref="B7:E7"/>
    <mergeCell ref="H27:I27"/>
    <mergeCell ref="C9:E9"/>
    <mergeCell ref="B15:E15"/>
    <mergeCell ref="B19:E19"/>
    <mergeCell ref="H19:I19"/>
    <mergeCell ref="H20:I20"/>
    <mergeCell ref="C21:E21"/>
    <mergeCell ref="B16:E16"/>
    <mergeCell ref="B17:E17"/>
    <mergeCell ref="C22:E22"/>
    <mergeCell ref="B20:E20"/>
    <mergeCell ref="H21:I21"/>
    <mergeCell ref="H28:I28"/>
    <mergeCell ref="H23:I23"/>
    <mergeCell ref="H24:I24"/>
    <mergeCell ref="H25:I25"/>
    <mergeCell ref="H26:I26"/>
    <mergeCell ref="A57:E57"/>
    <mergeCell ref="C40:E40"/>
    <mergeCell ref="C41:E41"/>
    <mergeCell ref="C42:E42"/>
    <mergeCell ref="C43:E43"/>
    <mergeCell ref="C44:E44"/>
    <mergeCell ref="C45:E45"/>
    <mergeCell ref="C46:E46"/>
    <mergeCell ref="C47:E47"/>
  </mergeCells>
  <pageMargins left="0.23622047244094491" right="0.23622047244094491" top="0.59055118110236227" bottom="0.47244094488188981" header="0.51181102362204722" footer="0.51181102362204722"/>
  <pageSetup paperSize="9" orientation="portrait" horizontalDpi="300" verticalDpi="300"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91DA7-9F8E-4DDE-9ACB-09E9AA3CEA48}">
  <sheetPr codeName="Blad2">
    <tabColor indexed="12"/>
  </sheetPr>
  <dimension ref="A1"/>
  <sheetViews>
    <sheetView zoomScaleNormal="100" workbookViewId="0">
      <selection activeCell="C10" sqref="C10"/>
    </sheetView>
  </sheetViews>
  <sheetFormatPr defaultColWidth="9.109375" defaultRowHeight="13.2" x14ac:dyDescent="0.25"/>
  <cols>
    <col min="1" max="1" width="10.44140625" bestFit="1" customWidth="1"/>
    <col min="2" max="2" width="42.33203125" bestFit="1" customWidth="1"/>
    <col min="3" max="3" width="13.5546875" bestFit="1" customWidth="1"/>
    <col min="4" max="4" width="14.33203125" bestFit="1" customWidth="1"/>
  </cols>
  <sheetData/>
  <sheetProtection formatCells="0" formatColumns="0" formatRows="0" insertRows="0" insertHyperlinks="0" deleteRows="0" sort="0" autoFilter="0" pivotTables="0"/>
  <pageMargins left="0.75" right="0.75" top="1" bottom="1" header="0.5" footer="0.5"/>
  <pageSetup paperSize="9" orientation="portrait" horizontalDpi="1200" verticalDpi="1200" r:id="rId1"/>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67673-1DB2-4B5F-AD34-F05B4EBB3091}">
  <sheetPr codeName="Blad20">
    <tabColor indexed="43"/>
    <pageSetUpPr fitToPage="1"/>
  </sheetPr>
  <dimension ref="A1:H41"/>
  <sheetViews>
    <sheetView zoomScaleNormal="100" workbookViewId="0">
      <selection activeCell="H3" sqref="H3"/>
    </sheetView>
  </sheetViews>
  <sheetFormatPr defaultColWidth="9.109375" defaultRowHeight="13.2" x14ac:dyDescent="0.25"/>
  <cols>
    <col min="1" max="1" width="3.6640625" style="42" customWidth="1"/>
    <col min="2" max="2" width="3.33203125" style="42" customWidth="1"/>
    <col min="3" max="3" width="3.6640625" style="42" customWidth="1"/>
    <col min="4" max="4" width="25.44140625" style="42" customWidth="1"/>
    <col min="5" max="5" width="41.6640625" style="42" customWidth="1"/>
    <col min="6" max="6" width="6.5546875" style="42" customWidth="1"/>
    <col min="7" max="7" width="6" style="42" customWidth="1"/>
    <col min="8" max="8" width="10.6640625" style="42" customWidth="1"/>
    <col min="9" max="16384" width="9.109375" style="42"/>
  </cols>
  <sheetData>
    <row r="1" spans="1:8" x14ac:dyDescent="0.25">
      <c r="A1" s="725" t="s">
        <v>330</v>
      </c>
      <c r="B1" s="726"/>
      <c r="C1" s="727"/>
      <c r="D1" s="136">
        <f>Totalen!B167</f>
        <v>0</v>
      </c>
      <c r="E1" s="140"/>
      <c r="F1" s="141"/>
      <c r="G1" s="142"/>
      <c r="H1" s="285" t="s">
        <v>323</v>
      </c>
    </row>
    <row r="3" spans="1:8" ht="12.75" customHeight="1" x14ac:dyDescent="0.25">
      <c r="A3" s="127" t="s">
        <v>506</v>
      </c>
      <c r="B3" s="367" t="s">
        <v>671</v>
      </c>
      <c r="C3" s="367"/>
      <c r="D3" s="367"/>
      <c r="E3" s="367"/>
      <c r="F3" s="127"/>
      <c r="G3" s="127"/>
    </row>
    <row r="4" spans="1:8" ht="13.5" customHeight="1" x14ac:dyDescent="0.25">
      <c r="A4" s="367"/>
      <c r="B4" s="367"/>
      <c r="C4" s="367"/>
      <c r="D4" s="367"/>
      <c r="E4" s="65"/>
      <c r="F4" s="127"/>
      <c r="G4" s="127"/>
    </row>
    <row r="5" spans="1:8" ht="12.75" customHeight="1" x14ac:dyDescent="0.25">
      <c r="A5" s="125"/>
      <c r="B5" s="125" t="s">
        <v>507</v>
      </c>
      <c r="C5" s="374" t="s">
        <v>581</v>
      </c>
      <c r="D5" s="374"/>
      <c r="E5" s="794"/>
      <c r="F5" s="790" t="s">
        <v>208</v>
      </c>
      <c r="G5" s="761" t="s">
        <v>209</v>
      </c>
      <c r="H5" s="762"/>
    </row>
    <row r="6" spans="1:8" ht="12.75" customHeight="1" thickBot="1" x14ac:dyDescent="0.3">
      <c r="A6" s="518"/>
      <c r="B6" s="518"/>
      <c r="C6" s="374" t="s">
        <v>582</v>
      </c>
      <c r="D6" s="374"/>
      <c r="E6" s="794"/>
      <c r="F6" s="791"/>
      <c r="G6" s="795"/>
      <c r="H6" s="796"/>
    </row>
    <row r="7" spans="1:8" ht="14.1" customHeight="1" x14ac:dyDescent="0.25">
      <c r="A7" s="585"/>
      <c r="B7" s="585"/>
      <c r="C7" s="369" t="s">
        <v>1</v>
      </c>
      <c r="D7" s="369"/>
      <c r="E7" s="370"/>
      <c r="F7" s="207"/>
      <c r="G7" s="797"/>
      <c r="H7" s="724"/>
    </row>
    <row r="8" spans="1:8" ht="14.1" customHeight="1" x14ac:dyDescent="0.25">
      <c r="A8" s="585"/>
      <c r="B8" s="585"/>
      <c r="C8" s="585"/>
      <c r="D8" s="369" t="s">
        <v>2</v>
      </c>
      <c r="E8" s="370"/>
      <c r="F8" s="77">
        <v>916</v>
      </c>
      <c r="G8" s="590"/>
      <c r="H8" s="593"/>
    </row>
    <row r="9" spans="1:8" ht="14.1" customHeight="1" x14ac:dyDescent="0.25">
      <c r="A9" s="585"/>
      <c r="B9" s="585"/>
      <c r="C9" s="585"/>
      <c r="D9" s="369" t="s">
        <v>3</v>
      </c>
      <c r="E9" s="370"/>
      <c r="F9" s="77">
        <v>917</v>
      </c>
      <c r="G9" s="590"/>
      <c r="H9" s="593"/>
    </row>
    <row r="10" spans="1:8" ht="14.1" customHeight="1" x14ac:dyDescent="0.25">
      <c r="A10" s="585"/>
      <c r="B10" s="585"/>
      <c r="C10" s="369" t="s">
        <v>4</v>
      </c>
      <c r="D10" s="369"/>
      <c r="E10" s="370"/>
      <c r="F10" s="109"/>
      <c r="G10" s="605"/>
      <c r="H10" s="615"/>
    </row>
    <row r="11" spans="1:8" ht="14.1" customHeight="1" x14ac:dyDescent="0.25">
      <c r="A11" s="585"/>
      <c r="B11" s="585"/>
      <c r="C11" s="585"/>
      <c r="D11" s="369" t="s">
        <v>5</v>
      </c>
      <c r="E11" s="370"/>
      <c r="F11" s="77">
        <v>919</v>
      </c>
      <c r="G11" s="590"/>
      <c r="H11" s="593"/>
    </row>
    <row r="12" spans="1:8" ht="14.1" customHeight="1" x14ac:dyDescent="0.25">
      <c r="A12" s="585"/>
      <c r="B12" s="585"/>
      <c r="C12" s="369" t="s">
        <v>424</v>
      </c>
      <c r="D12" s="369"/>
      <c r="E12" s="370"/>
      <c r="F12" s="109"/>
      <c r="G12" s="605"/>
      <c r="H12" s="615"/>
    </row>
    <row r="13" spans="1:8" ht="14.1" customHeight="1" x14ac:dyDescent="0.25">
      <c r="A13" s="585"/>
      <c r="B13" s="585"/>
      <c r="C13" s="585"/>
      <c r="D13" s="369" t="s">
        <v>6</v>
      </c>
      <c r="E13" s="370"/>
      <c r="F13" s="109">
        <v>920</v>
      </c>
      <c r="G13" s="590"/>
      <c r="H13" s="593"/>
    </row>
    <row r="14" spans="1:8" x14ac:dyDescent="0.25">
      <c r="A14" s="369"/>
      <c r="B14" s="369"/>
      <c r="C14" s="369"/>
      <c r="D14" s="369"/>
      <c r="E14" s="370"/>
      <c r="F14" s="109"/>
      <c r="G14" s="605"/>
      <c r="H14" s="615"/>
    </row>
    <row r="15" spans="1:8" ht="12.75" customHeight="1" x14ac:dyDescent="0.25">
      <c r="A15" s="125"/>
      <c r="B15" s="125" t="s">
        <v>7</v>
      </c>
      <c r="C15" s="374" t="s">
        <v>8</v>
      </c>
      <c r="D15" s="374"/>
      <c r="E15" s="375"/>
      <c r="F15" s="109"/>
      <c r="G15" s="798"/>
      <c r="H15" s="799"/>
    </row>
    <row r="16" spans="1:8" ht="14.1" customHeight="1" x14ac:dyDescent="0.25">
      <c r="A16" s="76"/>
      <c r="B16" s="76"/>
      <c r="C16" s="369" t="s">
        <v>274</v>
      </c>
      <c r="D16" s="369"/>
      <c r="E16" s="370"/>
      <c r="F16" s="109"/>
      <c r="G16" s="798"/>
      <c r="H16" s="799"/>
    </row>
    <row r="17" spans="1:8" ht="14.1" customHeight="1" x14ac:dyDescent="0.25">
      <c r="A17" s="76"/>
      <c r="B17" s="76"/>
      <c r="C17" s="792"/>
      <c r="D17" s="792"/>
      <c r="E17" s="793"/>
      <c r="F17" s="109"/>
      <c r="G17" s="590"/>
      <c r="H17" s="593"/>
    </row>
    <row r="18" spans="1:8" ht="14.1" customHeight="1" x14ac:dyDescent="0.25">
      <c r="A18" s="76"/>
      <c r="B18" s="76"/>
      <c r="C18" s="792"/>
      <c r="D18" s="792"/>
      <c r="E18" s="793"/>
      <c r="F18" s="109"/>
      <c r="G18" s="590"/>
      <c r="H18" s="593"/>
    </row>
    <row r="19" spans="1:8" ht="14.1" customHeight="1" x14ac:dyDescent="0.25">
      <c r="A19" s="76"/>
      <c r="B19" s="76"/>
      <c r="C19" s="792"/>
      <c r="D19" s="792"/>
      <c r="E19" s="793"/>
      <c r="F19" s="109"/>
      <c r="G19" s="590"/>
      <c r="H19" s="593"/>
    </row>
    <row r="20" spans="1:8" ht="14.1" customHeight="1" x14ac:dyDescent="0.25">
      <c r="A20" s="76"/>
      <c r="B20" s="76"/>
      <c r="C20" s="792"/>
      <c r="D20" s="792"/>
      <c r="E20" s="793"/>
      <c r="F20" s="109"/>
      <c r="G20" s="590"/>
      <c r="H20" s="593"/>
    </row>
    <row r="21" spans="1:8" ht="14.1" customHeight="1" x14ac:dyDescent="0.25">
      <c r="A21" s="76"/>
      <c r="B21" s="76"/>
      <c r="C21" s="792"/>
      <c r="D21" s="792"/>
      <c r="E21" s="793"/>
      <c r="F21" s="109"/>
      <c r="G21" s="590"/>
      <c r="H21" s="593"/>
    </row>
    <row r="22" spans="1:8" ht="14.1" customHeight="1" x14ac:dyDescent="0.25">
      <c r="A22" s="76"/>
      <c r="B22" s="76"/>
      <c r="C22" s="792"/>
      <c r="D22" s="792"/>
      <c r="E22" s="793"/>
      <c r="F22" s="109"/>
      <c r="G22" s="590"/>
      <c r="H22" s="593"/>
    </row>
    <row r="23" spans="1:8" ht="14.1" customHeight="1" x14ac:dyDescent="0.25">
      <c r="A23" s="76"/>
      <c r="B23" s="76"/>
      <c r="C23" s="73"/>
      <c r="D23" s="73"/>
      <c r="E23" s="237"/>
      <c r="F23" s="109"/>
      <c r="G23" s="798"/>
      <c r="H23" s="799"/>
    </row>
    <row r="24" spans="1:8" ht="14.1" customHeight="1" x14ac:dyDescent="0.25">
      <c r="A24" s="76"/>
      <c r="B24" s="76"/>
      <c r="C24" s="369" t="s">
        <v>275</v>
      </c>
      <c r="D24" s="369"/>
      <c r="E24" s="370"/>
      <c r="F24" s="109"/>
      <c r="G24" s="798"/>
      <c r="H24" s="799"/>
    </row>
    <row r="25" spans="1:8" ht="14.1" customHeight="1" x14ac:dyDescent="0.25">
      <c r="A25" s="76"/>
      <c r="B25" s="76"/>
      <c r="C25" s="792"/>
      <c r="D25" s="792"/>
      <c r="E25" s="793"/>
      <c r="F25" s="109"/>
      <c r="G25" s="590"/>
      <c r="H25" s="593"/>
    </row>
    <row r="26" spans="1:8" ht="14.1" customHeight="1" x14ac:dyDescent="0.25">
      <c r="A26" s="76"/>
      <c r="B26" s="76"/>
      <c r="C26" s="792"/>
      <c r="D26" s="792"/>
      <c r="E26" s="793"/>
      <c r="F26" s="109"/>
      <c r="G26" s="590"/>
      <c r="H26" s="593"/>
    </row>
    <row r="27" spans="1:8" ht="14.1" customHeight="1" x14ac:dyDescent="0.25">
      <c r="A27" s="76"/>
      <c r="B27" s="76"/>
      <c r="C27" s="792"/>
      <c r="D27" s="792"/>
      <c r="E27" s="793"/>
      <c r="F27" s="109"/>
      <c r="G27" s="590"/>
      <c r="H27" s="593"/>
    </row>
    <row r="28" spans="1:8" x14ac:dyDescent="0.25">
      <c r="A28" s="208"/>
      <c r="B28" s="208"/>
      <c r="C28" s="208"/>
      <c r="D28" s="208"/>
      <c r="E28" s="208"/>
      <c r="F28" s="109"/>
      <c r="G28" s="605"/>
      <c r="H28" s="615"/>
    </row>
    <row r="29" spans="1:8" ht="12.75" customHeight="1" thickBot="1" x14ac:dyDescent="0.3">
      <c r="A29" s="125"/>
      <c r="B29" s="125" t="s">
        <v>355</v>
      </c>
      <c r="C29" s="374" t="s">
        <v>9</v>
      </c>
      <c r="D29" s="374"/>
      <c r="E29" s="375"/>
      <c r="F29" s="209"/>
      <c r="G29" s="594"/>
      <c r="H29" s="597"/>
    </row>
    <row r="31" spans="1:8" x14ac:dyDescent="0.25">
      <c r="B31" s="125" t="s">
        <v>369</v>
      </c>
      <c r="C31" s="374" t="s">
        <v>583</v>
      </c>
      <c r="D31" s="374"/>
      <c r="E31" s="374"/>
    </row>
    <row r="33" spans="3:5" x14ac:dyDescent="0.25">
      <c r="C33" s="42" t="s">
        <v>584</v>
      </c>
    </row>
    <row r="34" spans="3:5" x14ac:dyDescent="0.25">
      <c r="C34" s="42" t="s">
        <v>585</v>
      </c>
    </row>
    <row r="35" spans="3:5" x14ac:dyDescent="0.25">
      <c r="C35" s="42" t="s">
        <v>586</v>
      </c>
    </row>
    <row r="36" spans="3:5" x14ac:dyDescent="0.25">
      <c r="C36" s="792"/>
      <c r="D36" s="792"/>
      <c r="E36" s="792"/>
    </row>
    <row r="37" spans="3:5" x14ac:dyDescent="0.25">
      <c r="C37" s="792"/>
      <c r="D37" s="792"/>
      <c r="E37" s="792"/>
    </row>
    <row r="38" spans="3:5" x14ac:dyDescent="0.25">
      <c r="C38" s="792"/>
      <c r="D38" s="792"/>
      <c r="E38" s="792"/>
    </row>
    <row r="39" spans="3:5" x14ac:dyDescent="0.25">
      <c r="C39" s="792"/>
      <c r="D39" s="792"/>
      <c r="E39" s="792"/>
    </row>
    <row r="40" spans="3:5" x14ac:dyDescent="0.25">
      <c r="C40" s="792"/>
      <c r="D40" s="792"/>
      <c r="E40" s="792"/>
    </row>
    <row r="41" spans="3:5" x14ac:dyDescent="0.25">
      <c r="C41" s="792"/>
      <c r="D41" s="792"/>
      <c r="E41" s="792"/>
    </row>
  </sheetData>
  <sheetProtection password="CDCC" sheet="1" objects="1" scenarios="1"/>
  <mergeCells count="66">
    <mergeCell ref="G25:H25"/>
    <mergeCell ref="G23:H23"/>
    <mergeCell ref="C41:E41"/>
    <mergeCell ref="G24:H24"/>
    <mergeCell ref="C36:E36"/>
    <mergeCell ref="C37:E37"/>
    <mergeCell ref="C38:E38"/>
    <mergeCell ref="C39:E39"/>
    <mergeCell ref="C40:E40"/>
    <mergeCell ref="C29:E29"/>
    <mergeCell ref="C31:E31"/>
    <mergeCell ref="G26:H26"/>
    <mergeCell ref="G29:H29"/>
    <mergeCell ref="G16:H16"/>
    <mergeCell ref="G21:H21"/>
    <mergeCell ref="G22:H22"/>
    <mergeCell ref="G20:H20"/>
    <mergeCell ref="G19:H19"/>
    <mergeCell ref="G18:H18"/>
    <mergeCell ref="G17:H17"/>
    <mergeCell ref="A10:B10"/>
    <mergeCell ref="G11:H11"/>
    <mergeCell ref="G12:H12"/>
    <mergeCell ref="G13:H13"/>
    <mergeCell ref="G28:H28"/>
    <mergeCell ref="C18:E18"/>
    <mergeCell ref="C19:E19"/>
    <mergeCell ref="C20:E20"/>
    <mergeCell ref="A12:B12"/>
    <mergeCell ref="C15:E15"/>
    <mergeCell ref="A14:E14"/>
    <mergeCell ref="C12:E12"/>
    <mergeCell ref="C17:E17"/>
    <mergeCell ref="G14:H14"/>
    <mergeCell ref="G15:H15"/>
    <mergeCell ref="G27:H27"/>
    <mergeCell ref="G5:H6"/>
    <mergeCell ref="G7:H7"/>
    <mergeCell ref="G8:H8"/>
    <mergeCell ref="G9:H9"/>
    <mergeCell ref="G10:H10"/>
    <mergeCell ref="A6:B6"/>
    <mergeCell ref="D8:E8"/>
    <mergeCell ref="A1:C1"/>
    <mergeCell ref="B3:E3"/>
    <mergeCell ref="C5:E5"/>
    <mergeCell ref="A4:D4"/>
    <mergeCell ref="A8:C8"/>
    <mergeCell ref="C7:E7"/>
    <mergeCell ref="A7:B7"/>
    <mergeCell ref="F5:F6"/>
    <mergeCell ref="C25:E25"/>
    <mergeCell ref="C26:E26"/>
    <mergeCell ref="C27:E27"/>
    <mergeCell ref="C24:E24"/>
    <mergeCell ref="D13:E13"/>
    <mergeCell ref="D11:E11"/>
    <mergeCell ref="C21:E21"/>
    <mergeCell ref="C22:E22"/>
    <mergeCell ref="C16:E16"/>
    <mergeCell ref="C6:E6"/>
    <mergeCell ref="D9:E9"/>
    <mergeCell ref="C10:E10"/>
    <mergeCell ref="A13:C13"/>
    <mergeCell ref="A11:C11"/>
    <mergeCell ref="A9:C9"/>
  </mergeCells>
  <pageMargins left="0.23622047244094491" right="0.23622047244094491" top="0.59055118110236227" bottom="0.47244094488188981" header="0.51181102362204722" footer="0.51181102362204722"/>
  <pageSetup paperSize="9" orientation="portrait" horizontalDpi="300" verticalDpi="300" r:id="rId1"/>
  <headerFooter alignWithMargins="0"/>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3D713-FE07-44FA-8501-47FB92783040}">
  <sheetPr>
    <tabColor indexed="43"/>
    <pageSetUpPr fitToPage="1"/>
  </sheetPr>
  <dimension ref="A1:H49"/>
  <sheetViews>
    <sheetView zoomScaleNormal="100" workbookViewId="0">
      <selection activeCell="H3" sqref="H3"/>
    </sheetView>
  </sheetViews>
  <sheetFormatPr defaultColWidth="9.109375" defaultRowHeight="13.2" x14ac:dyDescent="0.25"/>
  <cols>
    <col min="1" max="1" width="3.6640625" style="42" customWidth="1"/>
    <col min="2" max="2" width="3.33203125" style="42" customWidth="1"/>
    <col min="3" max="3" width="3.6640625" style="42" customWidth="1"/>
    <col min="4" max="4" width="25.44140625" style="42" customWidth="1"/>
    <col min="5" max="5" width="41.6640625" style="42" customWidth="1"/>
    <col min="6" max="6" width="6.5546875" style="42" customWidth="1"/>
    <col min="7" max="7" width="6" style="42" customWidth="1"/>
    <col min="8" max="8" width="10.6640625" style="42" customWidth="1"/>
    <col min="9" max="16384" width="9.109375" style="42"/>
  </cols>
  <sheetData>
    <row r="1" spans="1:8" x14ac:dyDescent="0.25">
      <c r="A1" s="725" t="s">
        <v>330</v>
      </c>
      <c r="B1" s="726"/>
      <c r="C1" s="727"/>
      <c r="D1" s="136">
        <f>Totalen!B167</f>
        <v>0</v>
      </c>
      <c r="E1" s="140"/>
      <c r="F1" s="141"/>
      <c r="G1" s="142"/>
      <c r="H1" s="285" t="s">
        <v>324</v>
      </c>
    </row>
    <row r="3" spans="1:8" ht="12.75" customHeight="1" x14ac:dyDescent="0.25">
      <c r="A3" s="127" t="s">
        <v>587</v>
      </c>
      <c r="B3" s="367" t="s">
        <v>672</v>
      </c>
      <c r="C3" s="367"/>
      <c r="D3" s="367"/>
      <c r="E3" s="367"/>
      <c r="F3" s="127"/>
      <c r="G3" s="127"/>
    </row>
    <row r="4" spans="1:8" ht="13.5" customHeight="1" x14ac:dyDescent="0.25">
      <c r="A4" s="367"/>
      <c r="B4" s="367"/>
      <c r="C4" s="367"/>
      <c r="D4" s="367"/>
      <c r="E4" s="65"/>
      <c r="F4" s="127"/>
      <c r="G4" s="127"/>
    </row>
    <row r="5" spans="1:8" ht="12.75" customHeight="1" x14ac:dyDescent="0.25">
      <c r="A5" s="125"/>
      <c r="B5" s="125"/>
      <c r="F5" s="790" t="s">
        <v>208</v>
      </c>
      <c r="G5" s="761" t="s">
        <v>209</v>
      </c>
      <c r="H5" s="762"/>
    </row>
    <row r="6" spans="1:8" ht="12.75" customHeight="1" thickBot="1" x14ac:dyDescent="0.3">
      <c r="A6" s="518"/>
      <c r="B6" s="518"/>
      <c r="C6" s="374"/>
      <c r="D6" s="374"/>
      <c r="E6" s="794"/>
      <c r="F6" s="791"/>
      <c r="G6" s="795"/>
      <c r="H6" s="796"/>
    </row>
    <row r="7" spans="1:8" ht="14.1" customHeight="1" x14ac:dyDescent="0.25">
      <c r="A7" s="76"/>
      <c r="B7" s="196" t="s">
        <v>358</v>
      </c>
      <c r="C7" s="374" t="s">
        <v>235</v>
      </c>
      <c r="D7" s="374"/>
      <c r="E7" s="794"/>
      <c r="F7" s="207"/>
      <c r="G7" s="797"/>
      <c r="H7" s="724"/>
    </row>
    <row r="8" spans="1:8" ht="14.1" customHeight="1" x14ac:dyDescent="0.25">
      <c r="A8" s="585"/>
      <c r="B8" s="585"/>
      <c r="C8" s="585"/>
      <c r="D8" s="369" t="s">
        <v>590</v>
      </c>
      <c r="E8" s="370"/>
      <c r="F8" s="77"/>
      <c r="G8" s="590"/>
      <c r="H8" s="593"/>
    </row>
    <row r="9" spans="1:8" ht="14.1" customHeight="1" x14ac:dyDescent="0.25">
      <c r="A9" s="585"/>
      <c r="B9" s="585"/>
      <c r="C9" s="585"/>
      <c r="D9" s="369" t="s">
        <v>588</v>
      </c>
      <c r="E9" s="370"/>
      <c r="F9" s="77"/>
      <c r="G9" s="590"/>
      <c r="H9" s="593"/>
    </row>
    <row r="10" spans="1:8" ht="14.1" customHeight="1" x14ac:dyDescent="0.25">
      <c r="A10" s="585"/>
      <c r="B10" s="585"/>
      <c r="C10" s="585"/>
      <c r="D10" s="369" t="s">
        <v>589</v>
      </c>
      <c r="E10" s="370"/>
      <c r="F10" s="77"/>
      <c r="G10" s="590"/>
      <c r="H10" s="593"/>
    </row>
    <row r="11" spans="1:8" x14ac:dyDescent="0.25">
      <c r="A11" s="369"/>
      <c r="B11" s="369"/>
      <c r="C11" s="369"/>
      <c r="D11" s="369"/>
      <c r="E11" s="370"/>
      <c r="F11" s="109"/>
      <c r="G11" s="605"/>
      <c r="H11" s="615"/>
    </row>
    <row r="12" spans="1:8" ht="12.75" customHeight="1" x14ac:dyDescent="0.25">
      <c r="A12" s="125"/>
      <c r="B12" s="196" t="s">
        <v>355</v>
      </c>
      <c r="C12" s="374" t="s">
        <v>591</v>
      </c>
      <c r="D12" s="374"/>
      <c r="E12" s="375"/>
      <c r="F12" s="109"/>
      <c r="G12" s="605"/>
      <c r="H12" s="615"/>
    </row>
    <row r="13" spans="1:8" ht="12.75" customHeight="1" x14ac:dyDescent="0.25">
      <c r="A13" s="125"/>
      <c r="B13" s="125"/>
      <c r="C13" s="374" t="s">
        <v>592</v>
      </c>
      <c r="D13" s="374"/>
      <c r="E13" s="375"/>
      <c r="F13" s="109"/>
      <c r="G13" s="605"/>
      <c r="H13" s="615"/>
    </row>
    <row r="14" spans="1:8" ht="12.75" customHeight="1" x14ac:dyDescent="0.25">
      <c r="A14" s="125"/>
      <c r="B14" s="125"/>
      <c r="C14" s="374" t="s">
        <v>593</v>
      </c>
      <c r="D14" s="374"/>
      <c r="E14" s="375"/>
      <c r="F14" s="109"/>
      <c r="G14" s="605"/>
      <c r="H14" s="615"/>
    </row>
    <row r="15" spans="1:8" ht="12.75" customHeight="1" x14ac:dyDescent="0.25">
      <c r="A15" s="125"/>
      <c r="B15" s="125"/>
      <c r="C15" s="374" t="s">
        <v>594</v>
      </c>
      <c r="D15" s="374"/>
      <c r="E15" s="375"/>
      <c r="F15" s="109"/>
      <c r="G15" s="605"/>
      <c r="H15" s="615"/>
    </row>
    <row r="16" spans="1:8" ht="14.1" customHeight="1" x14ac:dyDescent="0.25">
      <c r="A16" s="76"/>
      <c r="B16" s="76"/>
      <c r="C16" s="369" t="s">
        <v>595</v>
      </c>
      <c r="D16" s="369"/>
      <c r="E16" s="370"/>
      <c r="F16" s="109"/>
      <c r="G16" s="605"/>
      <c r="H16" s="615"/>
    </row>
    <row r="17" spans="1:8" ht="14.1" customHeight="1" x14ac:dyDescent="0.25">
      <c r="A17" s="585"/>
      <c r="B17" s="585"/>
      <c r="C17" s="585"/>
      <c r="D17" s="369" t="s">
        <v>596</v>
      </c>
      <c r="E17" s="370"/>
      <c r="F17" s="77"/>
      <c r="G17" s="590"/>
      <c r="H17" s="593"/>
    </row>
    <row r="18" spans="1:8" ht="14.1" customHeight="1" x14ac:dyDescent="0.25">
      <c r="A18" s="76"/>
      <c r="B18" s="76"/>
      <c r="C18" s="792"/>
      <c r="D18" s="792"/>
      <c r="E18" s="793"/>
      <c r="F18" s="109"/>
      <c r="G18" s="590"/>
      <c r="H18" s="593"/>
    </row>
    <row r="19" spans="1:8" ht="14.1" customHeight="1" x14ac:dyDescent="0.25">
      <c r="A19" s="76"/>
      <c r="B19" s="76"/>
      <c r="C19" s="792"/>
      <c r="D19" s="792"/>
      <c r="E19" s="793"/>
      <c r="F19" s="109"/>
      <c r="G19" s="590"/>
      <c r="H19" s="593"/>
    </row>
    <row r="20" spans="1:8" ht="14.1" customHeight="1" x14ac:dyDescent="0.25">
      <c r="A20" s="76"/>
      <c r="B20" s="76"/>
      <c r="C20" s="792"/>
      <c r="D20" s="792"/>
      <c r="E20" s="793"/>
      <c r="F20" s="109"/>
      <c r="G20" s="590"/>
      <c r="H20" s="593"/>
    </row>
    <row r="21" spans="1:8" ht="14.1" customHeight="1" x14ac:dyDescent="0.25">
      <c r="A21" s="76"/>
      <c r="B21" s="76"/>
      <c r="C21" s="73"/>
      <c r="D21" s="73"/>
      <c r="E21" s="237"/>
      <c r="F21" s="109"/>
      <c r="G21" s="605"/>
      <c r="H21" s="615"/>
    </row>
    <row r="22" spans="1:8" ht="14.1" customHeight="1" x14ac:dyDescent="0.25">
      <c r="A22" s="76"/>
      <c r="B22" s="76"/>
      <c r="C22" s="369" t="s">
        <v>588</v>
      </c>
      <c r="D22" s="369"/>
      <c r="E22" s="370"/>
      <c r="F22" s="109"/>
      <c r="G22" s="605"/>
      <c r="H22" s="615"/>
    </row>
    <row r="23" spans="1:8" ht="14.1" customHeight="1" x14ac:dyDescent="0.25">
      <c r="A23" s="76"/>
      <c r="B23" s="76"/>
      <c r="C23" s="792"/>
      <c r="D23" s="792"/>
      <c r="E23" s="793"/>
      <c r="F23" s="109"/>
      <c r="G23" s="590"/>
      <c r="H23" s="593"/>
    </row>
    <row r="24" spans="1:8" ht="14.1" customHeight="1" x14ac:dyDescent="0.25">
      <c r="A24" s="76"/>
      <c r="B24" s="76"/>
      <c r="C24" s="792"/>
      <c r="D24" s="792"/>
      <c r="E24" s="793"/>
      <c r="F24" s="109"/>
      <c r="G24" s="590"/>
      <c r="H24" s="593"/>
    </row>
    <row r="25" spans="1:8" ht="14.1" customHeight="1" x14ac:dyDescent="0.25">
      <c r="A25" s="76"/>
      <c r="B25" s="76"/>
      <c r="C25" s="792"/>
      <c r="D25" s="792"/>
      <c r="E25" s="793"/>
      <c r="F25" s="109"/>
      <c r="G25" s="590"/>
      <c r="H25" s="593"/>
    </row>
    <row r="26" spans="1:8" ht="14.1" customHeight="1" x14ac:dyDescent="0.25">
      <c r="A26" s="76"/>
      <c r="B26" s="76"/>
      <c r="C26" s="73"/>
      <c r="D26" s="73"/>
      <c r="E26" s="237"/>
      <c r="F26" s="109"/>
      <c r="G26" s="605"/>
      <c r="H26" s="615"/>
    </row>
    <row r="27" spans="1:8" ht="14.1" customHeight="1" x14ac:dyDescent="0.25">
      <c r="A27" s="76"/>
      <c r="B27" s="76"/>
      <c r="C27" s="369" t="s">
        <v>589</v>
      </c>
      <c r="D27" s="369"/>
      <c r="E27" s="370"/>
      <c r="F27" s="109"/>
      <c r="G27" s="605"/>
      <c r="H27" s="615"/>
    </row>
    <row r="28" spans="1:8" ht="14.1" customHeight="1" x14ac:dyDescent="0.25">
      <c r="A28" s="76"/>
      <c r="B28" s="76"/>
      <c r="C28" s="792"/>
      <c r="D28" s="792"/>
      <c r="E28" s="793"/>
      <c r="F28" s="109"/>
      <c r="G28" s="590"/>
      <c r="H28" s="593"/>
    </row>
    <row r="29" spans="1:8" ht="14.1" customHeight="1" x14ac:dyDescent="0.25">
      <c r="A29" s="76"/>
      <c r="B29" s="76"/>
      <c r="C29" s="792"/>
      <c r="D29" s="792"/>
      <c r="E29" s="793"/>
      <c r="F29" s="109"/>
      <c r="G29" s="590"/>
      <c r="H29" s="593"/>
    </row>
    <row r="30" spans="1:8" ht="14.1" customHeight="1" x14ac:dyDescent="0.25">
      <c r="A30" s="76"/>
      <c r="B30" s="76"/>
      <c r="C30" s="792"/>
      <c r="D30" s="792"/>
      <c r="E30" s="793"/>
      <c r="F30" s="109"/>
      <c r="G30" s="590"/>
      <c r="H30" s="593"/>
    </row>
    <row r="31" spans="1:8" ht="12.75" customHeight="1" thickBot="1" x14ac:dyDescent="0.3">
      <c r="A31" s="125"/>
      <c r="B31" s="125"/>
      <c r="C31" s="374"/>
      <c r="D31" s="374"/>
      <c r="E31" s="375"/>
      <c r="F31" s="209"/>
      <c r="G31" s="644"/>
      <c r="H31" s="645"/>
    </row>
    <row r="33" spans="2:5" x14ac:dyDescent="0.25">
      <c r="B33" s="196" t="s">
        <v>369</v>
      </c>
      <c r="C33" s="374" t="s">
        <v>597</v>
      </c>
      <c r="D33" s="374"/>
      <c r="E33" s="374"/>
    </row>
    <row r="34" spans="2:5" x14ac:dyDescent="0.25">
      <c r="C34" s="792"/>
      <c r="D34" s="792"/>
      <c r="E34" s="792"/>
    </row>
    <row r="35" spans="2:5" x14ac:dyDescent="0.25">
      <c r="C35" s="792"/>
      <c r="D35" s="792"/>
      <c r="E35" s="792"/>
    </row>
    <row r="36" spans="2:5" x14ac:dyDescent="0.25">
      <c r="C36" s="792"/>
      <c r="D36" s="792"/>
      <c r="E36" s="792"/>
    </row>
    <row r="38" spans="2:5" x14ac:dyDescent="0.25">
      <c r="B38" s="196" t="s">
        <v>332</v>
      </c>
      <c r="C38" s="374" t="s">
        <v>598</v>
      </c>
      <c r="D38" s="374"/>
      <c r="E38" s="374"/>
    </row>
    <row r="39" spans="2:5" x14ac:dyDescent="0.25">
      <c r="C39" s="42" t="s">
        <v>599</v>
      </c>
    </row>
    <row r="40" spans="2:5" x14ac:dyDescent="0.25">
      <c r="C40" s="42" t="s">
        <v>600</v>
      </c>
    </row>
    <row r="41" spans="2:5" x14ac:dyDescent="0.25">
      <c r="C41" s="792"/>
      <c r="D41" s="792"/>
      <c r="E41" s="792"/>
    </row>
    <row r="42" spans="2:5" x14ac:dyDescent="0.25">
      <c r="C42" s="792"/>
      <c r="D42" s="792"/>
      <c r="E42" s="792"/>
    </row>
    <row r="43" spans="2:5" x14ac:dyDescent="0.25">
      <c r="C43" s="792"/>
      <c r="D43" s="792"/>
      <c r="E43" s="792"/>
    </row>
    <row r="44" spans="2:5" x14ac:dyDescent="0.25">
      <c r="C44" s="792"/>
      <c r="D44" s="792"/>
      <c r="E44" s="792"/>
    </row>
    <row r="45" spans="2:5" x14ac:dyDescent="0.25">
      <c r="C45" s="792"/>
      <c r="D45" s="792"/>
      <c r="E45" s="792"/>
    </row>
    <row r="46" spans="2:5" x14ac:dyDescent="0.25">
      <c r="C46" s="792"/>
      <c r="D46" s="792"/>
      <c r="E46" s="792"/>
    </row>
    <row r="47" spans="2:5" x14ac:dyDescent="0.25">
      <c r="C47" s="792"/>
      <c r="D47" s="792"/>
      <c r="E47" s="792"/>
    </row>
    <row r="48" spans="2:5" x14ac:dyDescent="0.25">
      <c r="C48" s="792"/>
      <c r="D48" s="792"/>
      <c r="E48" s="792"/>
    </row>
    <row r="49" spans="3:5" x14ac:dyDescent="0.25">
      <c r="C49" s="792"/>
      <c r="D49" s="792"/>
      <c r="E49" s="792"/>
    </row>
  </sheetData>
  <sheetProtection password="CDCC" sheet="1" objects="1" scenarios="1"/>
  <mergeCells count="73">
    <mergeCell ref="C48:E48"/>
    <mergeCell ref="C49:E49"/>
    <mergeCell ref="A6:B6"/>
    <mergeCell ref="C6:E6"/>
    <mergeCell ref="C44:E44"/>
    <mergeCell ref="C45:E45"/>
    <mergeCell ref="C46:E46"/>
    <mergeCell ref="C47:E47"/>
    <mergeCell ref="C16:E16"/>
    <mergeCell ref="C27:E27"/>
    <mergeCell ref="A9:C9"/>
    <mergeCell ref="D9:E9"/>
    <mergeCell ref="C43:E43"/>
    <mergeCell ref="C34:E34"/>
    <mergeCell ref="C35:E35"/>
    <mergeCell ref="C36:E36"/>
    <mergeCell ref="G7:H7"/>
    <mergeCell ref="A8:C8"/>
    <mergeCell ref="D8:E8"/>
    <mergeCell ref="G8:H8"/>
    <mergeCell ref="A1:C1"/>
    <mergeCell ref="B3:E3"/>
    <mergeCell ref="A4:D4"/>
    <mergeCell ref="C7:E7"/>
    <mergeCell ref="F5:F6"/>
    <mergeCell ref="G5:H6"/>
    <mergeCell ref="A17:C17"/>
    <mergeCell ref="D17:E17"/>
    <mergeCell ref="G17:H17"/>
    <mergeCell ref="C25:E25"/>
    <mergeCell ref="G16:H16"/>
    <mergeCell ref="C18:E18"/>
    <mergeCell ref="G18:H18"/>
    <mergeCell ref="C19:E19"/>
    <mergeCell ref="G19:H19"/>
    <mergeCell ref="G27:H27"/>
    <mergeCell ref="C28:E28"/>
    <mergeCell ref="C20:E20"/>
    <mergeCell ref="G20:H20"/>
    <mergeCell ref="G21:H21"/>
    <mergeCell ref="C22:E22"/>
    <mergeCell ref="G22:H22"/>
    <mergeCell ref="C23:E23"/>
    <mergeCell ref="C24:E24"/>
    <mergeCell ref="G24:H24"/>
    <mergeCell ref="G25:H25"/>
    <mergeCell ref="G23:H23"/>
    <mergeCell ref="G26:H26"/>
    <mergeCell ref="G9:H9"/>
    <mergeCell ref="C14:E14"/>
    <mergeCell ref="C15:E15"/>
    <mergeCell ref="G15:H15"/>
    <mergeCell ref="G14:H14"/>
    <mergeCell ref="A11:E11"/>
    <mergeCell ref="G12:H12"/>
    <mergeCell ref="C13:E13"/>
    <mergeCell ref="G13:H13"/>
    <mergeCell ref="A10:C10"/>
    <mergeCell ref="D10:E10"/>
    <mergeCell ref="G10:H10"/>
    <mergeCell ref="G11:H11"/>
    <mergeCell ref="C12:E12"/>
    <mergeCell ref="C38:E38"/>
    <mergeCell ref="C33:E33"/>
    <mergeCell ref="C41:E41"/>
    <mergeCell ref="C42:E42"/>
    <mergeCell ref="G28:H28"/>
    <mergeCell ref="C29:E29"/>
    <mergeCell ref="G29:H29"/>
    <mergeCell ref="C30:E30"/>
    <mergeCell ref="G30:H30"/>
    <mergeCell ref="C31:E31"/>
    <mergeCell ref="G31:H31"/>
  </mergeCells>
  <pageMargins left="0.23622047244094491" right="0.23622047244094491" top="0.59055118110236227" bottom="0.47244094488188981" header="0.51181102362204722" footer="0.51181102362204722"/>
  <pageSetup paperSize="9" orientation="portrait" horizontalDpi="300" verticalDpi="300" r:id="rId1"/>
  <headerFooter alignWithMargins="0"/>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8ECE2-970B-4ACC-9057-3589178A8C9D}">
  <sheetPr codeName="Blad21">
    <tabColor indexed="43"/>
    <pageSetUpPr fitToPage="1"/>
  </sheetPr>
  <dimension ref="A1:J59"/>
  <sheetViews>
    <sheetView topLeftCell="A45" zoomScaleNormal="100" workbookViewId="0">
      <selection sqref="A1:B1"/>
    </sheetView>
  </sheetViews>
  <sheetFormatPr defaultColWidth="9.109375" defaultRowHeight="13.2" x14ac:dyDescent="0.25"/>
  <cols>
    <col min="1" max="1" width="2.5546875" style="1" customWidth="1"/>
    <col min="2" max="2" width="10.5546875" style="1" bestFit="1" customWidth="1"/>
    <col min="3" max="4" width="9.109375" style="1" customWidth="1"/>
    <col min="5" max="5" width="12.6640625" style="1" customWidth="1"/>
    <col min="6" max="7" width="9.109375" style="1" customWidth="1"/>
    <col min="8" max="8" width="12.109375" style="1" customWidth="1"/>
    <col min="9" max="9" width="15.6640625" style="1" customWidth="1"/>
    <col min="10" max="10" width="10.6640625" style="1" customWidth="1"/>
    <col min="11" max="16384" width="9.109375" style="1"/>
  </cols>
  <sheetData>
    <row r="1" spans="1:10" s="42" customFormat="1" x14ac:dyDescent="0.25">
      <c r="A1" s="725" t="s">
        <v>330</v>
      </c>
      <c r="B1" s="727"/>
      <c r="C1" s="814">
        <f>Totalen!B167</f>
        <v>0</v>
      </c>
      <c r="D1" s="815"/>
      <c r="E1" s="140"/>
      <c r="F1" s="141"/>
      <c r="G1" s="141"/>
      <c r="H1" s="141"/>
      <c r="I1" s="142"/>
      <c r="J1" s="285" t="s">
        <v>521</v>
      </c>
    </row>
    <row r="2" spans="1:10" s="42" customFormat="1" x14ac:dyDescent="0.25">
      <c r="A2" s="63"/>
      <c r="B2" s="63"/>
      <c r="C2" s="240"/>
      <c r="D2" s="240"/>
      <c r="J2" s="227"/>
    </row>
    <row r="3" spans="1:10" customFormat="1" ht="15.6" x14ac:dyDescent="0.3">
      <c r="B3" s="816" t="s">
        <v>49</v>
      </c>
      <c r="C3" s="816"/>
      <c r="D3" s="816"/>
      <c r="E3" s="816"/>
      <c r="F3" s="816"/>
      <c r="G3" s="816"/>
      <c r="H3" s="816"/>
      <c r="I3" s="816"/>
      <c r="J3" s="816"/>
    </row>
    <row r="4" spans="1:10" customFormat="1" ht="15.6" x14ac:dyDescent="0.3">
      <c r="B4" s="816" t="s">
        <v>50</v>
      </c>
      <c r="C4" s="816"/>
      <c r="D4" s="816"/>
      <c r="E4" s="816"/>
      <c r="F4" s="816"/>
      <c r="G4" s="816"/>
      <c r="H4" s="816"/>
      <c r="I4" s="816"/>
      <c r="J4" s="816"/>
    </row>
    <row r="5" spans="1:10" customFormat="1" ht="12.75" customHeight="1" x14ac:dyDescent="0.25"/>
    <row r="6" spans="1:10" customFormat="1" x14ac:dyDescent="0.25">
      <c r="B6" s="247" t="s">
        <v>51</v>
      </c>
    </row>
    <row r="7" spans="1:10" customFormat="1" x14ac:dyDescent="0.25"/>
    <row r="8" spans="1:10" customFormat="1" x14ac:dyDescent="0.25">
      <c r="B8" s="804" t="s">
        <v>52</v>
      </c>
      <c r="C8" s="804"/>
      <c r="D8" s="804"/>
      <c r="E8" s="804"/>
      <c r="F8" s="804"/>
      <c r="G8" s="804"/>
      <c r="H8" s="804"/>
      <c r="I8" s="804"/>
      <c r="J8" s="804"/>
    </row>
    <row r="9" spans="1:10" customFormat="1" ht="12.75" customHeight="1" x14ac:dyDescent="0.25">
      <c r="B9" s="804" t="s">
        <v>53</v>
      </c>
      <c r="C9" s="804"/>
      <c r="D9" s="804"/>
      <c r="E9" s="804"/>
      <c r="F9" s="804"/>
      <c r="G9" s="804"/>
      <c r="H9" s="804"/>
      <c r="I9" s="804"/>
      <c r="J9" s="804"/>
    </row>
    <row r="10" spans="1:10" customFormat="1" ht="12.75" customHeight="1" x14ac:dyDescent="0.25">
      <c r="B10" s="269" t="s">
        <v>617</v>
      </c>
      <c r="C10" s="268"/>
      <c r="D10" s="268"/>
      <c r="E10" s="268"/>
      <c r="F10" s="268"/>
      <c r="G10" s="268"/>
      <c r="H10" s="268"/>
      <c r="I10" s="268"/>
      <c r="J10" s="268"/>
    </row>
    <row r="11" spans="1:10" customFormat="1" ht="12.75" customHeight="1" x14ac:dyDescent="0.25">
      <c r="B11" s="269" t="s">
        <v>618</v>
      </c>
      <c r="C11" s="268"/>
      <c r="D11" s="268"/>
      <c r="E11" s="268"/>
      <c r="F11" s="268"/>
      <c r="G11" s="268"/>
      <c r="H11" s="268"/>
      <c r="I11" s="268"/>
      <c r="J11" s="268"/>
    </row>
    <row r="12" spans="1:10" customFormat="1" ht="15.6" x14ac:dyDescent="0.3">
      <c r="C12" s="264"/>
      <c r="D12" s="264"/>
      <c r="E12" s="264"/>
      <c r="F12" s="264"/>
      <c r="G12" s="264"/>
      <c r="H12" s="264"/>
      <c r="I12" s="264"/>
      <c r="J12" s="264"/>
    </row>
    <row r="13" spans="1:10" customFormat="1" x14ac:dyDescent="0.25">
      <c r="B13" s="811" t="s">
        <v>54</v>
      </c>
      <c r="C13" s="806"/>
      <c r="D13" s="806"/>
      <c r="E13" s="806"/>
      <c r="F13" s="806"/>
      <c r="G13" s="806"/>
      <c r="H13" s="806"/>
      <c r="I13" s="806"/>
      <c r="J13" s="807"/>
    </row>
    <row r="14" spans="1:10" customFormat="1" x14ac:dyDescent="0.25">
      <c r="B14" s="803" t="s">
        <v>55</v>
      </c>
      <c r="C14" s="804"/>
      <c r="D14" s="804"/>
      <c r="E14" s="804"/>
      <c r="F14" s="804"/>
      <c r="G14" s="804"/>
      <c r="H14" s="804"/>
      <c r="I14" s="804"/>
      <c r="J14" s="805"/>
    </row>
    <row r="15" spans="1:10" x14ac:dyDescent="0.25">
      <c r="B15" s="808"/>
      <c r="C15" s="809"/>
      <c r="D15" s="809"/>
      <c r="E15" s="809"/>
      <c r="F15" s="809"/>
      <c r="G15" s="809"/>
      <c r="H15" s="809"/>
      <c r="I15" s="809"/>
      <c r="J15" s="810"/>
    </row>
    <row r="16" spans="1:10" x14ac:dyDescent="0.25">
      <c r="B16" s="808"/>
      <c r="C16" s="809"/>
      <c r="D16" s="809"/>
      <c r="E16" s="809"/>
      <c r="F16" s="809"/>
      <c r="G16" s="809"/>
      <c r="H16" s="809"/>
      <c r="I16" s="809"/>
      <c r="J16" s="810"/>
    </row>
    <row r="17" spans="2:10" x14ac:dyDescent="0.25">
      <c r="B17" s="808"/>
      <c r="C17" s="809"/>
      <c r="D17" s="809"/>
      <c r="E17" s="809"/>
      <c r="F17" s="809"/>
      <c r="G17" s="809"/>
      <c r="H17" s="809"/>
      <c r="I17" s="809"/>
      <c r="J17" s="810"/>
    </row>
    <row r="18" spans="2:10" x14ac:dyDescent="0.25">
      <c r="B18" s="808"/>
      <c r="C18" s="809"/>
      <c r="D18" s="809"/>
      <c r="E18" s="809"/>
      <c r="F18" s="809"/>
      <c r="G18" s="809"/>
      <c r="H18" s="809"/>
      <c r="I18" s="809"/>
      <c r="J18" s="810"/>
    </row>
    <row r="19" spans="2:10" x14ac:dyDescent="0.25">
      <c r="B19" s="808"/>
      <c r="C19" s="809"/>
      <c r="D19" s="809"/>
      <c r="E19" s="809"/>
      <c r="F19" s="809"/>
      <c r="G19" s="809"/>
      <c r="H19" s="809"/>
      <c r="I19" s="809"/>
      <c r="J19" s="810"/>
    </row>
    <row r="20" spans="2:10" x14ac:dyDescent="0.25">
      <c r="B20" s="808"/>
      <c r="C20" s="809"/>
      <c r="D20" s="809"/>
      <c r="E20" s="809"/>
      <c r="F20" s="809"/>
      <c r="G20" s="809"/>
      <c r="H20" s="809"/>
      <c r="I20" s="809"/>
      <c r="J20" s="810"/>
    </row>
    <row r="21" spans="2:10" ht="12.75" customHeight="1" x14ac:dyDescent="0.25">
      <c r="B21" s="808"/>
      <c r="C21" s="809"/>
      <c r="D21" s="809"/>
      <c r="E21" s="809"/>
      <c r="F21" s="809"/>
      <c r="G21" s="809"/>
      <c r="H21" s="809"/>
      <c r="I21" s="809"/>
      <c r="J21" s="810"/>
    </row>
    <row r="22" spans="2:10" customFormat="1" x14ac:dyDescent="0.25">
      <c r="B22" s="803" t="s">
        <v>56</v>
      </c>
      <c r="C22" s="804"/>
      <c r="D22" s="804"/>
      <c r="E22" s="804"/>
      <c r="F22" s="804"/>
      <c r="G22" s="804"/>
      <c r="H22" s="804"/>
      <c r="I22" s="804"/>
      <c r="J22" s="805"/>
    </row>
    <row r="23" spans="2:10" x14ac:dyDescent="0.25">
      <c r="B23" s="808"/>
      <c r="C23" s="809"/>
      <c r="D23" s="809"/>
      <c r="E23" s="809"/>
      <c r="F23" s="809"/>
      <c r="G23" s="809"/>
      <c r="H23" s="809"/>
      <c r="I23" s="809"/>
      <c r="J23" s="810"/>
    </row>
    <row r="24" spans="2:10" x14ac:dyDescent="0.25">
      <c r="B24" s="808"/>
      <c r="C24" s="809"/>
      <c r="D24" s="809"/>
      <c r="E24" s="809"/>
      <c r="F24" s="809"/>
      <c r="G24" s="809"/>
      <c r="H24" s="809"/>
      <c r="I24" s="809"/>
      <c r="J24" s="810"/>
    </row>
    <row r="25" spans="2:10" x14ac:dyDescent="0.25">
      <c r="B25" s="808"/>
      <c r="C25" s="809"/>
      <c r="D25" s="809"/>
      <c r="E25" s="809"/>
      <c r="F25" s="809"/>
      <c r="G25" s="809"/>
      <c r="H25" s="809"/>
      <c r="I25" s="809"/>
      <c r="J25" s="810"/>
    </row>
    <row r="26" spans="2:10" x14ac:dyDescent="0.25">
      <c r="B26" s="808"/>
      <c r="C26" s="809"/>
      <c r="D26" s="809"/>
      <c r="E26" s="809"/>
      <c r="F26" s="809"/>
      <c r="G26" s="809"/>
      <c r="H26" s="809"/>
      <c r="I26" s="809"/>
      <c r="J26" s="810"/>
    </row>
    <row r="27" spans="2:10" ht="12.75" customHeight="1" x14ac:dyDescent="0.25">
      <c r="B27" s="808"/>
      <c r="C27" s="809"/>
      <c r="D27" s="809"/>
      <c r="E27" s="809"/>
      <c r="F27" s="809"/>
      <c r="G27" s="809"/>
      <c r="H27" s="809"/>
      <c r="I27" s="809"/>
      <c r="J27" s="810"/>
    </row>
    <row r="28" spans="2:10" customFormat="1" x14ac:dyDescent="0.25">
      <c r="B28" s="803" t="s">
        <v>57</v>
      </c>
      <c r="C28" s="804"/>
      <c r="D28" s="804"/>
      <c r="E28" s="804"/>
      <c r="F28" s="804"/>
      <c r="G28" s="804"/>
      <c r="H28" s="804"/>
      <c r="I28" s="804"/>
      <c r="J28" s="805"/>
    </row>
    <row r="29" spans="2:10" customFormat="1" x14ac:dyDescent="0.25">
      <c r="B29" s="803" t="s">
        <v>58</v>
      </c>
      <c r="C29" s="804"/>
      <c r="D29" s="804"/>
      <c r="E29" s="804"/>
      <c r="F29" s="804"/>
      <c r="G29" s="804"/>
      <c r="H29" s="804"/>
      <c r="I29" s="804"/>
      <c r="J29" s="805"/>
    </row>
    <row r="30" spans="2:10" x14ac:dyDescent="0.25">
      <c r="B30" s="808"/>
      <c r="C30" s="809"/>
      <c r="D30" s="809"/>
      <c r="E30" s="809"/>
      <c r="F30" s="809"/>
      <c r="G30" s="809"/>
      <c r="H30" s="809"/>
      <c r="I30" s="809"/>
      <c r="J30" s="810"/>
    </row>
    <row r="31" spans="2:10" x14ac:dyDescent="0.25">
      <c r="B31" s="808"/>
      <c r="C31" s="809"/>
      <c r="D31" s="809"/>
      <c r="E31" s="809"/>
      <c r="F31" s="809"/>
      <c r="G31" s="809"/>
      <c r="H31" s="809"/>
      <c r="I31" s="809"/>
      <c r="J31" s="810"/>
    </row>
    <row r="32" spans="2:10" x14ac:dyDescent="0.25">
      <c r="B32" s="808"/>
      <c r="C32" s="809"/>
      <c r="D32" s="809"/>
      <c r="E32" s="809"/>
      <c r="F32" s="809"/>
      <c r="G32" s="809"/>
      <c r="H32" s="809"/>
      <c r="I32" s="809"/>
      <c r="J32" s="810"/>
    </row>
    <row r="33" spans="2:10" x14ac:dyDescent="0.25">
      <c r="B33" s="808"/>
      <c r="C33" s="809"/>
      <c r="D33" s="809"/>
      <c r="E33" s="809"/>
      <c r="F33" s="809"/>
      <c r="G33" s="809"/>
      <c r="H33" s="809"/>
      <c r="I33" s="809"/>
      <c r="J33" s="810"/>
    </row>
    <row r="34" spans="2:10" x14ac:dyDescent="0.25">
      <c r="B34" s="808"/>
      <c r="C34" s="809"/>
      <c r="D34" s="809"/>
      <c r="E34" s="809"/>
      <c r="F34" s="809"/>
      <c r="G34" s="809"/>
      <c r="H34" s="809"/>
      <c r="I34" s="809"/>
      <c r="J34" s="810"/>
    </row>
    <row r="35" spans="2:10" ht="12.75" customHeight="1" x14ac:dyDescent="0.25">
      <c r="B35" s="808"/>
      <c r="C35" s="809"/>
      <c r="D35" s="809"/>
      <c r="E35" s="809"/>
      <c r="F35" s="809"/>
      <c r="G35" s="809"/>
      <c r="H35" s="809"/>
      <c r="I35" s="809"/>
      <c r="J35" s="810"/>
    </row>
    <row r="36" spans="2:10" customFormat="1" x14ac:dyDescent="0.25">
      <c r="B36" s="803" t="s">
        <v>522</v>
      </c>
      <c r="C36" s="804"/>
      <c r="D36" s="804"/>
      <c r="E36" s="804"/>
      <c r="F36" s="804"/>
      <c r="G36" s="804"/>
      <c r="H36" s="804"/>
      <c r="I36" s="804"/>
      <c r="J36" s="805"/>
    </row>
    <row r="37" spans="2:10" x14ac:dyDescent="0.25">
      <c r="B37" s="812" t="s">
        <v>550</v>
      </c>
      <c r="C37" s="813"/>
      <c r="D37" s="813" t="s">
        <v>531</v>
      </c>
      <c r="E37" s="813"/>
      <c r="F37" s="804" t="s">
        <v>532</v>
      </c>
      <c r="G37" s="804"/>
      <c r="H37" s="804"/>
      <c r="I37" s="804"/>
      <c r="J37" s="805"/>
    </row>
    <row r="38" spans="2:10" x14ac:dyDescent="0.25">
      <c r="B38" s="808"/>
      <c r="C38" s="809"/>
      <c r="D38" s="809"/>
      <c r="E38" s="809"/>
      <c r="F38" s="809"/>
      <c r="G38" s="809"/>
      <c r="H38" s="809"/>
      <c r="I38" s="809"/>
      <c r="J38" s="810"/>
    </row>
    <row r="39" spans="2:10" x14ac:dyDescent="0.25">
      <c r="B39" s="808"/>
      <c r="C39" s="809"/>
      <c r="D39" s="809"/>
      <c r="E39" s="809"/>
      <c r="F39" s="809"/>
      <c r="G39" s="809"/>
      <c r="H39" s="809"/>
      <c r="I39" s="809"/>
      <c r="J39" s="810"/>
    </row>
    <row r="40" spans="2:10" x14ac:dyDescent="0.25">
      <c r="B40" s="808"/>
      <c r="C40" s="809"/>
      <c r="D40" s="809"/>
      <c r="E40" s="809"/>
      <c r="F40" s="809"/>
      <c r="G40" s="809"/>
      <c r="H40" s="809"/>
      <c r="I40" s="809"/>
      <c r="J40" s="810"/>
    </row>
    <row r="41" spans="2:10" x14ac:dyDescent="0.25">
      <c r="B41" s="808"/>
      <c r="C41" s="809"/>
      <c r="D41" s="809"/>
      <c r="E41" s="809"/>
      <c r="F41" s="809"/>
      <c r="G41" s="809"/>
      <c r="H41" s="809"/>
      <c r="I41" s="809"/>
      <c r="J41" s="810"/>
    </row>
    <row r="42" spans="2:10" ht="12.75" customHeight="1" x14ac:dyDescent="0.25">
      <c r="B42" s="808"/>
      <c r="C42" s="809"/>
      <c r="D42" s="809"/>
      <c r="E42" s="809"/>
      <c r="F42" s="809"/>
      <c r="G42" s="809"/>
      <c r="H42" s="809"/>
      <c r="I42" s="809"/>
      <c r="J42" s="810"/>
    </row>
    <row r="43" spans="2:10" x14ac:dyDescent="0.25">
      <c r="B43" s="803" t="s">
        <v>533</v>
      </c>
      <c r="C43" s="804"/>
      <c r="D43" s="252" t="s">
        <v>534</v>
      </c>
      <c r="E43" s="252" t="s">
        <v>535</v>
      </c>
      <c r="F43" s="804" t="s">
        <v>536</v>
      </c>
      <c r="G43" s="804"/>
      <c r="H43" s="804"/>
      <c r="I43" s="804"/>
      <c r="J43" s="805"/>
    </row>
    <row r="44" spans="2:10" x14ac:dyDescent="0.25">
      <c r="B44" s="817">
        <v>0</v>
      </c>
      <c r="C44" s="818"/>
      <c r="D44" s="818"/>
      <c r="E44" s="818"/>
      <c r="F44" s="818"/>
      <c r="G44" s="818"/>
      <c r="H44" s="818"/>
      <c r="I44" s="818"/>
      <c r="J44" s="819"/>
    </row>
    <row r="45" spans="2:10" x14ac:dyDescent="0.25">
      <c r="B45" s="811" t="s">
        <v>537</v>
      </c>
      <c r="C45" s="806"/>
      <c r="D45" s="253" t="s">
        <v>538</v>
      </c>
      <c r="E45" s="253" t="s">
        <v>539</v>
      </c>
      <c r="F45" s="806" t="s">
        <v>540</v>
      </c>
      <c r="G45" s="806"/>
      <c r="H45" s="806"/>
      <c r="I45" s="806"/>
      <c r="J45" s="807"/>
    </row>
    <row r="46" spans="2:10" customFormat="1" x14ac:dyDescent="0.25">
      <c r="B46" s="803" t="s">
        <v>59</v>
      </c>
      <c r="C46" s="804"/>
      <c r="D46" s="804"/>
      <c r="E46" s="804"/>
      <c r="F46" s="804"/>
      <c r="G46" s="804"/>
      <c r="H46" s="804"/>
      <c r="I46" s="804"/>
      <c r="J46" s="805"/>
    </row>
    <row r="47" spans="2:10" x14ac:dyDescent="0.25">
      <c r="B47" s="808"/>
      <c r="C47" s="809"/>
      <c r="D47" s="809"/>
      <c r="E47" s="809"/>
      <c r="F47" s="809"/>
      <c r="G47" s="809"/>
      <c r="H47" s="809"/>
      <c r="I47" s="809"/>
      <c r="J47" s="810"/>
    </row>
    <row r="48" spans="2:10" x14ac:dyDescent="0.25">
      <c r="B48" s="808"/>
      <c r="C48" s="809"/>
      <c r="D48" s="809"/>
      <c r="E48" s="809"/>
      <c r="F48" s="809"/>
      <c r="G48" s="809"/>
      <c r="H48" s="809"/>
      <c r="I48" s="809"/>
      <c r="J48" s="810"/>
    </row>
    <row r="49" spans="2:10" x14ac:dyDescent="0.25">
      <c r="B49" s="808"/>
      <c r="C49" s="809"/>
      <c r="D49" s="809"/>
      <c r="E49" s="809"/>
      <c r="F49" s="809"/>
      <c r="G49" s="809"/>
      <c r="H49" s="809"/>
      <c r="I49" s="809"/>
      <c r="J49" s="810"/>
    </row>
    <row r="50" spans="2:10" x14ac:dyDescent="0.25">
      <c r="B50" s="808"/>
      <c r="C50" s="809"/>
      <c r="D50" s="809"/>
      <c r="E50" s="809"/>
      <c r="F50" s="809"/>
      <c r="G50" s="809"/>
      <c r="H50" s="809"/>
      <c r="I50" s="809"/>
      <c r="J50" s="810"/>
    </row>
    <row r="51" spans="2:10" x14ac:dyDescent="0.25">
      <c r="B51" s="808"/>
      <c r="C51" s="809"/>
      <c r="D51" s="809"/>
      <c r="E51" s="809"/>
      <c r="F51" s="809"/>
      <c r="G51" s="809"/>
      <c r="H51" s="809"/>
      <c r="I51" s="809"/>
      <c r="J51" s="810"/>
    </row>
    <row r="52" spans="2:10" ht="12.75" customHeight="1" x14ac:dyDescent="0.25">
      <c r="B52" s="808"/>
      <c r="C52" s="809"/>
      <c r="D52" s="809"/>
      <c r="E52" s="809"/>
      <c r="F52" s="809"/>
      <c r="G52" s="809"/>
      <c r="H52" s="809"/>
      <c r="I52" s="809"/>
      <c r="J52" s="810"/>
    </row>
    <row r="53" spans="2:10" customFormat="1" x14ac:dyDescent="0.25">
      <c r="B53" s="811" t="s">
        <v>60</v>
      </c>
      <c r="C53" s="806"/>
      <c r="D53" s="806"/>
      <c r="E53" s="806"/>
      <c r="F53" s="806"/>
      <c r="G53" s="806"/>
      <c r="H53" s="806"/>
      <c r="I53" s="806"/>
      <c r="J53" s="807"/>
    </row>
    <row r="54" spans="2:10" customFormat="1" x14ac:dyDescent="0.25">
      <c r="B54" s="803" t="s">
        <v>61</v>
      </c>
      <c r="C54" s="804"/>
      <c r="D54" s="804"/>
      <c r="E54" s="804"/>
      <c r="F54" s="804"/>
      <c r="G54" s="804"/>
      <c r="H54" s="804"/>
      <c r="I54" s="804"/>
      <c r="J54" s="805"/>
    </row>
    <row r="55" spans="2:10" x14ac:dyDescent="0.25">
      <c r="B55" s="808"/>
      <c r="C55" s="809"/>
      <c r="D55" s="809"/>
      <c r="E55" s="809"/>
      <c r="F55" s="809"/>
      <c r="G55" s="809"/>
      <c r="H55" s="809"/>
      <c r="I55" s="809"/>
      <c r="J55" s="810"/>
    </row>
    <row r="56" spans="2:10" x14ac:dyDescent="0.25">
      <c r="B56" s="808"/>
      <c r="C56" s="809"/>
      <c r="D56" s="809"/>
      <c r="E56" s="809"/>
      <c r="F56" s="809"/>
      <c r="G56" s="809"/>
      <c r="H56" s="809"/>
      <c r="I56" s="809"/>
      <c r="J56" s="810"/>
    </row>
    <row r="57" spans="2:10" x14ac:dyDescent="0.25">
      <c r="B57" s="808"/>
      <c r="C57" s="809"/>
      <c r="D57" s="809"/>
      <c r="E57" s="809"/>
      <c r="F57" s="809"/>
      <c r="G57" s="809"/>
      <c r="H57" s="809"/>
      <c r="I57" s="809"/>
      <c r="J57" s="810"/>
    </row>
    <row r="58" spans="2:10" x14ac:dyDescent="0.25">
      <c r="B58" s="808"/>
      <c r="C58" s="809"/>
      <c r="D58" s="809"/>
      <c r="E58" s="809"/>
      <c r="F58" s="809"/>
      <c r="G58" s="809"/>
      <c r="H58" s="809"/>
      <c r="I58" s="809"/>
      <c r="J58" s="810"/>
    </row>
    <row r="59" spans="2:10" ht="12.75" customHeight="1" x14ac:dyDescent="0.25">
      <c r="B59" s="800"/>
      <c r="C59" s="801"/>
      <c r="D59" s="801"/>
      <c r="E59" s="801"/>
      <c r="F59" s="801"/>
      <c r="G59" s="801"/>
      <c r="H59" s="801"/>
      <c r="I59" s="801"/>
      <c r="J59" s="802"/>
    </row>
  </sheetData>
  <sheetProtection password="CDCC" sheet="1" objects="1" scenarios="1"/>
  <mergeCells count="57">
    <mergeCell ref="B42:J42"/>
    <mergeCell ref="B48:J48"/>
    <mergeCell ref="B44:J44"/>
    <mergeCell ref="B56:J56"/>
    <mergeCell ref="B36:J36"/>
    <mergeCell ref="B54:J54"/>
    <mergeCell ref="B55:J55"/>
    <mergeCell ref="B50:J50"/>
    <mergeCell ref="B51:J51"/>
    <mergeCell ref="B43:C43"/>
    <mergeCell ref="B49:J49"/>
    <mergeCell ref="B40:J40"/>
    <mergeCell ref="B41:J41"/>
    <mergeCell ref="A1:B1"/>
    <mergeCell ref="C1:D1"/>
    <mergeCell ref="B16:J16"/>
    <mergeCell ref="B18:J18"/>
    <mergeCell ref="B3:J3"/>
    <mergeCell ref="B4:J4"/>
    <mergeCell ref="B8:J8"/>
    <mergeCell ref="B9:J9"/>
    <mergeCell ref="B24:J24"/>
    <mergeCell ref="B23:J23"/>
    <mergeCell ref="B15:J15"/>
    <mergeCell ref="B13:J13"/>
    <mergeCell ref="B14:J14"/>
    <mergeCell ref="B22:J22"/>
    <mergeCell ref="B21:J21"/>
    <mergeCell ref="B17:J17"/>
    <mergeCell ref="B19:J19"/>
    <mergeCell ref="B20:J20"/>
    <mergeCell ref="B25:J25"/>
    <mergeCell ref="B28:J28"/>
    <mergeCell ref="B29:J29"/>
    <mergeCell ref="B30:J30"/>
    <mergeCell ref="B26:J26"/>
    <mergeCell ref="B27:J27"/>
    <mergeCell ref="B31:J31"/>
    <mergeCell ref="B32:J32"/>
    <mergeCell ref="B39:J39"/>
    <mergeCell ref="B37:C37"/>
    <mergeCell ref="F37:J37"/>
    <mergeCell ref="D37:E37"/>
    <mergeCell ref="B33:J33"/>
    <mergeCell ref="B34:J34"/>
    <mergeCell ref="B35:J35"/>
    <mergeCell ref="B38:J38"/>
    <mergeCell ref="B59:J59"/>
    <mergeCell ref="B46:J46"/>
    <mergeCell ref="F43:J43"/>
    <mergeCell ref="F45:J45"/>
    <mergeCell ref="B58:J58"/>
    <mergeCell ref="B57:J57"/>
    <mergeCell ref="B45:C45"/>
    <mergeCell ref="B47:J47"/>
    <mergeCell ref="B53:J53"/>
    <mergeCell ref="B52:J52"/>
  </mergeCells>
  <pageMargins left="0.23622047244094491" right="0.23622047244094491" top="0.59055118110236227" bottom="0.47244094488188981" header="0.51181102362204722" footer="0.51181102362204722"/>
  <pageSetup paperSize="9" scale="97" orientation="portrait" horizontalDpi="300" verticalDpi="300" r:id="rId1"/>
  <headerFooter alignWithMargins="0"/>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EC70A-4F9D-4E8D-81B2-501003AB430C}">
  <sheetPr codeName="Blad22">
    <tabColor indexed="43"/>
    <pageSetUpPr fitToPage="1"/>
  </sheetPr>
  <dimension ref="A1:J62"/>
  <sheetViews>
    <sheetView zoomScaleNormal="100" workbookViewId="0">
      <selection activeCell="L2" sqref="L2"/>
    </sheetView>
  </sheetViews>
  <sheetFormatPr defaultColWidth="9.109375" defaultRowHeight="13.2" x14ac:dyDescent="0.25"/>
  <cols>
    <col min="1" max="1" width="2.5546875" style="1" customWidth="1"/>
    <col min="2" max="2" width="10.5546875" style="1" bestFit="1" customWidth="1"/>
    <col min="3" max="4" width="9.109375" style="1" customWidth="1"/>
    <col min="5" max="5" width="12.6640625" style="1" customWidth="1"/>
    <col min="6" max="7" width="9.109375" style="1" customWidth="1"/>
    <col min="8" max="8" width="12.109375" style="1" customWidth="1"/>
    <col min="9" max="9" width="13.33203125" style="1" customWidth="1"/>
    <col min="10" max="10" width="13.109375" style="1" customWidth="1"/>
    <col min="11" max="16384" width="9.109375" style="1"/>
  </cols>
  <sheetData>
    <row r="1" spans="1:10" s="42" customFormat="1" x14ac:dyDescent="0.25">
      <c r="A1" s="725" t="s">
        <v>330</v>
      </c>
      <c r="B1" s="727"/>
      <c r="C1" s="814">
        <f>Totalen!B167</f>
        <v>0</v>
      </c>
      <c r="D1" s="815"/>
      <c r="E1" s="140"/>
      <c r="F1" s="141"/>
      <c r="G1" s="141"/>
      <c r="H1" s="141"/>
      <c r="I1" s="142"/>
      <c r="J1" s="285" t="s">
        <v>650</v>
      </c>
    </row>
    <row r="2" spans="1:10" s="42" customFormat="1" x14ac:dyDescent="0.25">
      <c r="A2" s="63"/>
      <c r="B2" s="257"/>
      <c r="C2" s="258"/>
      <c r="D2" s="258"/>
      <c r="E2" s="231"/>
      <c r="F2" s="231"/>
      <c r="G2" s="231"/>
      <c r="H2" s="231"/>
      <c r="I2" s="231"/>
      <c r="J2" s="255"/>
    </row>
    <row r="3" spans="1:10" s="42" customFormat="1" x14ac:dyDescent="0.25">
      <c r="A3" s="63"/>
      <c r="B3" s="256"/>
      <c r="C3" s="259"/>
      <c r="D3" s="259"/>
      <c r="E3" s="141"/>
      <c r="F3" s="141"/>
      <c r="G3" s="141"/>
      <c r="H3" s="141"/>
      <c r="I3" s="141"/>
      <c r="J3" s="228"/>
    </row>
    <row r="4" spans="1:10" x14ac:dyDescent="0.25">
      <c r="B4" s="847" t="s">
        <v>524</v>
      </c>
      <c r="C4" s="848"/>
      <c r="D4" s="848"/>
      <c r="E4" s="848"/>
      <c r="F4" s="848"/>
      <c r="G4" s="848"/>
      <c r="H4" s="848"/>
      <c r="I4" s="848"/>
      <c r="J4" s="849"/>
    </row>
    <row r="5" spans="1:10" x14ac:dyDescent="0.25">
      <c r="B5" s="847" t="s">
        <v>523</v>
      </c>
      <c r="C5" s="848"/>
      <c r="D5" s="848"/>
      <c r="E5" s="848"/>
      <c r="F5" s="848"/>
      <c r="G5" s="848"/>
      <c r="H5" s="848"/>
      <c r="I5" s="848"/>
      <c r="J5" s="849"/>
    </row>
    <row r="6" spans="1:10" x14ac:dyDescent="0.25">
      <c r="B6" s="847" t="s">
        <v>63</v>
      </c>
      <c r="C6" s="848"/>
      <c r="D6" s="848"/>
      <c r="E6" s="848"/>
      <c r="F6" s="848"/>
      <c r="G6" s="848"/>
      <c r="H6" s="848"/>
      <c r="I6" s="848"/>
      <c r="J6" s="849"/>
    </row>
    <row r="7" spans="1:10" x14ac:dyDescent="0.25">
      <c r="B7" s="847" t="s">
        <v>62</v>
      </c>
      <c r="C7" s="848"/>
      <c r="D7" s="848"/>
      <c r="E7" s="848"/>
      <c r="F7" s="848"/>
      <c r="G7" s="848"/>
      <c r="H7" s="848"/>
      <c r="I7" s="848"/>
      <c r="J7" s="849"/>
    </row>
    <row r="8" spans="1:10" x14ac:dyDescent="0.25">
      <c r="B8" s="808"/>
      <c r="C8" s="809"/>
      <c r="D8" s="809"/>
      <c r="E8" s="809"/>
      <c r="F8" s="809"/>
      <c r="G8" s="809"/>
      <c r="H8" s="809"/>
      <c r="I8" s="809"/>
      <c r="J8" s="810"/>
    </row>
    <row r="9" spans="1:10" x14ac:dyDescent="0.25">
      <c r="B9" s="808"/>
      <c r="C9" s="809"/>
      <c r="D9" s="809"/>
      <c r="E9" s="809"/>
      <c r="F9" s="809"/>
      <c r="G9" s="809"/>
      <c r="H9" s="809"/>
      <c r="I9" s="809"/>
      <c r="J9" s="810"/>
    </row>
    <row r="10" spans="1:10" x14ac:dyDescent="0.25">
      <c r="B10" s="808"/>
      <c r="C10" s="809"/>
      <c r="D10" s="809"/>
      <c r="E10" s="809"/>
      <c r="F10" s="809"/>
      <c r="G10" s="809"/>
      <c r="H10" s="809"/>
      <c r="I10" s="809"/>
      <c r="J10" s="810"/>
    </row>
    <row r="11" spans="1:10" x14ac:dyDescent="0.25">
      <c r="B11" s="808"/>
      <c r="C11" s="809"/>
      <c r="D11" s="809"/>
      <c r="E11" s="809"/>
      <c r="F11" s="809"/>
      <c r="G11" s="809"/>
      <c r="H11" s="809"/>
      <c r="I11" s="809"/>
      <c r="J11" s="810"/>
    </row>
    <row r="12" spans="1:10" x14ac:dyDescent="0.25">
      <c r="B12" s="808"/>
      <c r="C12" s="809"/>
      <c r="D12" s="809"/>
      <c r="E12" s="809"/>
      <c r="F12" s="809"/>
      <c r="G12" s="809"/>
      <c r="H12" s="809"/>
      <c r="I12" s="809"/>
      <c r="J12" s="810"/>
    </row>
    <row r="13" spans="1:10" ht="12.75" customHeight="1" x14ac:dyDescent="0.25">
      <c r="B13" s="808"/>
      <c r="C13" s="809"/>
      <c r="D13" s="809"/>
      <c r="E13" s="809"/>
      <c r="F13" s="809"/>
      <c r="G13" s="809"/>
      <c r="H13" s="809"/>
      <c r="I13" s="809"/>
      <c r="J13" s="810"/>
    </row>
    <row r="14" spans="1:10" customFormat="1" x14ac:dyDescent="0.25">
      <c r="B14" s="811" t="s">
        <v>64</v>
      </c>
      <c r="C14" s="806"/>
      <c r="D14" s="806"/>
      <c r="E14" s="806"/>
      <c r="F14" s="806"/>
      <c r="G14" s="806"/>
      <c r="H14" s="806"/>
      <c r="I14" s="806"/>
      <c r="J14" s="807"/>
    </row>
    <row r="15" spans="1:10" customFormat="1" x14ac:dyDescent="0.25">
      <c r="B15" s="803" t="s">
        <v>150</v>
      </c>
      <c r="C15" s="804"/>
      <c r="D15" s="804"/>
      <c r="E15" s="804"/>
      <c r="F15" s="804"/>
      <c r="G15" s="804"/>
      <c r="H15" s="804"/>
      <c r="I15" s="804"/>
      <c r="J15" s="805"/>
    </row>
    <row r="16" spans="1:10" x14ac:dyDescent="0.25">
      <c r="B16" s="808"/>
      <c r="C16" s="809"/>
      <c r="D16" s="809"/>
      <c r="E16" s="809"/>
      <c r="F16" s="809"/>
      <c r="G16" s="809"/>
      <c r="H16" s="809"/>
      <c r="I16" s="809"/>
      <c r="J16" s="810"/>
    </row>
    <row r="17" spans="2:10" x14ac:dyDescent="0.25">
      <c r="B17" s="808"/>
      <c r="C17" s="809"/>
      <c r="D17" s="809"/>
      <c r="E17" s="809"/>
      <c r="F17" s="809"/>
      <c r="G17" s="809"/>
      <c r="H17" s="809"/>
      <c r="I17" s="809"/>
      <c r="J17" s="810"/>
    </row>
    <row r="18" spans="2:10" x14ac:dyDescent="0.25">
      <c r="B18" s="808"/>
      <c r="C18" s="809"/>
      <c r="D18" s="809"/>
      <c r="E18" s="809"/>
      <c r="F18" s="809"/>
      <c r="G18" s="809"/>
      <c r="H18" s="809"/>
      <c r="I18" s="809"/>
      <c r="J18" s="810"/>
    </row>
    <row r="19" spans="2:10" x14ac:dyDescent="0.25">
      <c r="B19" s="808"/>
      <c r="C19" s="809"/>
      <c r="D19" s="809"/>
      <c r="E19" s="809"/>
      <c r="F19" s="809"/>
      <c r="G19" s="809"/>
      <c r="H19" s="809"/>
      <c r="I19" s="809"/>
      <c r="J19" s="810"/>
    </row>
    <row r="20" spans="2:10" x14ac:dyDescent="0.25">
      <c r="B20" s="808"/>
      <c r="C20" s="809"/>
      <c r="D20" s="809"/>
      <c r="E20" s="809"/>
      <c r="F20" s="809"/>
      <c r="G20" s="809"/>
      <c r="H20" s="809"/>
      <c r="I20" s="809"/>
      <c r="J20" s="810"/>
    </row>
    <row r="21" spans="2:10" ht="12.75" customHeight="1" x14ac:dyDescent="0.25">
      <c r="B21" s="808"/>
      <c r="C21" s="809"/>
      <c r="D21" s="809"/>
      <c r="E21" s="809"/>
      <c r="F21" s="809"/>
      <c r="G21" s="809"/>
      <c r="H21" s="809"/>
      <c r="I21" s="809"/>
      <c r="J21" s="810"/>
    </row>
    <row r="22" spans="2:10" customFormat="1" x14ac:dyDescent="0.25">
      <c r="B22" s="811" t="s">
        <v>65</v>
      </c>
      <c r="C22" s="806"/>
      <c r="D22" s="806"/>
      <c r="E22" s="806"/>
      <c r="F22" s="806"/>
      <c r="G22" s="806"/>
      <c r="H22" s="806"/>
      <c r="I22" s="806"/>
      <c r="J22" s="807"/>
    </row>
    <row r="23" spans="2:10" customFormat="1" x14ac:dyDescent="0.25">
      <c r="B23" s="803" t="s">
        <v>121</v>
      </c>
      <c r="C23" s="804"/>
      <c r="D23" s="804"/>
      <c r="E23" s="804"/>
      <c r="F23" s="804"/>
      <c r="G23" s="804"/>
      <c r="H23" s="804"/>
      <c r="I23" s="804"/>
      <c r="J23" s="805"/>
    </row>
    <row r="24" spans="2:10" ht="13.2" customHeight="1" x14ac:dyDescent="0.25">
      <c r="B24" s="808" t="s">
        <v>575</v>
      </c>
      <c r="C24" s="809"/>
      <c r="D24" s="809"/>
      <c r="E24" s="809"/>
      <c r="F24" s="809"/>
      <c r="G24" s="809"/>
      <c r="H24" s="809"/>
      <c r="I24" s="809"/>
      <c r="J24" s="810"/>
    </row>
    <row r="25" spans="2:10" ht="13.2" customHeight="1" x14ac:dyDescent="0.25">
      <c r="B25" s="808" t="s">
        <v>576</v>
      </c>
      <c r="C25" s="809"/>
      <c r="D25" s="809"/>
      <c r="E25" s="809"/>
      <c r="F25" s="809"/>
      <c r="G25" s="809"/>
      <c r="H25" s="809"/>
      <c r="I25" s="809"/>
      <c r="J25" s="810"/>
    </row>
    <row r="26" spans="2:10" ht="13.2" customHeight="1" x14ac:dyDescent="0.25">
      <c r="B26" s="808"/>
      <c r="C26" s="809"/>
      <c r="D26" s="809"/>
      <c r="E26" s="809"/>
      <c r="F26" s="809"/>
      <c r="G26" s="809"/>
      <c r="H26" s="809"/>
      <c r="I26" s="809"/>
      <c r="J26" s="810"/>
    </row>
    <row r="27" spans="2:10" ht="13.2" customHeight="1" x14ac:dyDescent="0.25">
      <c r="B27" s="808"/>
      <c r="C27" s="809"/>
      <c r="D27" s="809"/>
      <c r="E27" s="809"/>
      <c r="F27" s="809"/>
      <c r="G27" s="809"/>
      <c r="H27" s="809"/>
      <c r="I27" s="809"/>
      <c r="J27" s="810"/>
    </row>
    <row r="28" spans="2:10" ht="13.2" customHeight="1" x14ac:dyDescent="0.25">
      <c r="B28" s="853"/>
      <c r="C28" s="854"/>
      <c r="D28" s="854"/>
      <c r="E28" s="854"/>
      <c r="F28" s="854"/>
      <c r="G28" s="854"/>
      <c r="H28" s="854"/>
      <c r="I28" s="854"/>
      <c r="J28" s="855"/>
    </row>
    <row r="29" spans="2:10" ht="13.2" customHeight="1" x14ac:dyDescent="0.25">
      <c r="B29" s="853"/>
      <c r="C29" s="854"/>
      <c r="D29" s="854"/>
      <c r="E29" s="854"/>
      <c r="F29" s="854"/>
      <c r="G29" s="854"/>
      <c r="H29" s="854"/>
      <c r="I29" s="854"/>
      <c r="J29" s="855"/>
    </row>
    <row r="30" spans="2:10" ht="13.2" customHeight="1" x14ac:dyDescent="0.25">
      <c r="B30" s="853"/>
      <c r="C30" s="854"/>
      <c r="D30" s="854"/>
      <c r="E30" s="854"/>
      <c r="F30" s="854"/>
      <c r="G30" s="854"/>
      <c r="H30" s="854"/>
      <c r="I30" s="854"/>
      <c r="J30" s="855"/>
    </row>
    <row r="31" spans="2:10" ht="13.2" customHeight="1" x14ac:dyDescent="0.25">
      <c r="B31" s="853"/>
      <c r="C31" s="854"/>
      <c r="D31" s="854"/>
      <c r="E31" s="854"/>
      <c r="F31" s="854"/>
      <c r="G31" s="854"/>
      <c r="H31" s="854"/>
      <c r="I31" s="854"/>
      <c r="J31" s="855"/>
    </row>
    <row r="32" spans="2:10" ht="13.2" customHeight="1" x14ac:dyDescent="0.25">
      <c r="B32" s="853"/>
      <c r="C32" s="854"/>
      <c r="D32" s="854"/>
      <c r="E32" s="854"/>
      <c r="F32" s="854"/>
      <c r="G32" s="854"/>
      <c r="H32" s="854"/>
      <c r="I32" s="854"/>
      <c r="J32" s="855"/>
    </row>
    <row r="33" spans="2:10" x14ac:dyDescent="0.25">
      <c r="B33" s="853"/>
      <c r="C33" s="854"/>
      <c r="D33" s="854"/>
      <c r="E33" s="854"/>
      <c r="F33" s="854"/>
      <c r="G33" s="854"/>
      <c r="H33" s="854"/>
      <c r="I33" s="854"/>
      <c r="J33" s="855"/>
    </row>
    <row r="34" spans="2:10" ht="12.75" customHeight="1" x14ac:dyDescent="0.25">
      <c r="B34" s="850"/>
      <c r="C34" s="851"/>
      <c r="D34" s="851"/>
      <c r="E34" s="851"/>
      <c r="F34" s="851"/>
      <c r="G34" s="851"/>
      <c r="H34" s="851"/>
      <c r="I34" s="851"/>
      <c r="J34" s="852"/>
    </row>
    <row r="35" spans="2:10" customFormat="1" x14ac:dyDescent="0.25"/>
    <row r="36" spans="2:10" customFormat="1" x14ac:dyDescent="0.25"/>
    <row r="37" spans="2:10" customFormat="1" x14ac:dyDescent="0.25">
      <c r="B37" s="247" t="s">
        <v>122</v>
      </c>
    </row>
    <row r="38" spans="2:10" customFormat="1" x14ac:dyDescent="0.25"/>
    <row r="39" spans="2:10" customFormat="1" x14ac:dyDescent="0.25">
      <c r="B39" s="836" t="s">
        <v>123</v>
      </c>
      <c r="C39" s="837"/>
      <c r="D39" s="837"/>
      <c r="E39" s="837"/>
      <c r="F39" s="837"/>
      <c r="G39" s="837"/>
      <c r="H39" s="837"/>
      <c r="I39" s="837"/>
      <c r="J39" s="838"/>
    </row>
    <row r="40" spans="2:10" x14ac:dyDescent="0.25">
      <c r="B40" s="803" t="s">
        <v>541</v>
      </c>
      <c r="C40" s="804"/>
      <c r="D40" s="804"/>
      <c r="E40" s="804"/>
      <c r="F40" s="804"/>
      <c r="G40" s="804"/>
      <c r="H40" s="252" t="s">
        <v>542</v>
      </c>
      <c r="I40" s="252" t="s">
        <v>543</v>
      </c>
      <c r="J40" s="251"/>
    </row>
    <row r="41" spans="2:10" customFormat="1" x14ac:dyDescent="0.25">
      <c r="B41" s="803" t="s">
        <v>544</v>
      </c>
      <c r="C41" s="804"/>
      <c r="D41" s="804"/>
      <c r="E41" s="804"/>
      <c r="F41" s="804"/>
      <c r="G41" s="804"/>
      <c r="H41" s="804"/>
      <c r="I41" s="804"/>
      <c r="J41" s="805"/>
    </row>
    <row r="42" spans="2:10" customFormat="1" x14ac:dyDescent="0.25">
      <c r="B42" s="844" t="s">
        <v>545</v>
      </c>
      <c r="C42" s="845"/>
      <c r="D42" s="845"/>
      <c r="E42" s="845"/>
      <c r="F42" s="845"/>
      <c r="G42" s="845"/>
      <c r="H42" s="845"/>
      <c r="I42" s="845"/>
      <c r="J42" s="846"/>
    </row>
    <row r="43" spans="2:10" customFormat="1" x14ac:dyDescent="0.25">
      <c r="B43" s="836" t="s">
        <v>124</v>
      </c>
      <c r="C43" s="837"/>
      <c r="D43" s="837"/>
      <c r="E43" s="837"/>
      <c r="F43" s="837"/>
      <c r="G43" s="837"/>
      <c r="H43" s="837"/>
      <c r="I43" s="837"/>
      <c r="J43" s="838"/>
    </row>
    <row r="44" spans="2:10" x14ac:dyDescent="0.25">
      <c r="B44" s="803" t="s">
        <v>546</v>
      </c>
      <c r="C44" s="804"/>
      <c r="D44" s="804"/>
      <c r="E44" s="252" t="s">
        <v>547</v>
      </c>
      <c r="F44" s="813" t="s">
        <v>548</v>
      </c>
      <c r="G44" s="813"/>
      <c r="H44" s="804" t="s">
        <v>549</v>
      </c>
      <c r="I44" s="804"/>
      <c r="J44" s="805"/>
    </row>
    <row r="45" spans="2:10" customFormat="1" x14ac:dyDescent="0.25">
      <c r="B45" s="803" t="s">
        <v>125</v>
      </c>
      <c r="C45" s="804"/>
      <c r="D45" s="804"/>
      <c r="E45" s="804"/>
      <c r="F45" s="804"/>
      <c r="G45" s="804"/>
      <c r="H45" s="804"/>
      <c r="I45" s="804"/>
      <c r="J45" s="805"/>
    </row>
    <row r="46" spans="2:10" x14ac:dyDescent="0.25">
      <c r="B46" s="808"/>
      <c r="C46" s="809"/>
      <c r="D46" s="809"/>
      <c r="E46" s="809"/>
      <c r="F46" s="809"/>
      <c r="G46" s="809"/>
      <c r="H46" s="809"/>
      <c r="I46" s="809"/>
      <c r="J46" s="810"/>
    </row>
    <row r="47" spans="2:10" x14ac:dyDescent="0.25">
      <c r="B47" s="808"/>
      <c r="C47" s="809"/>
      <c r="D47" s="809"/>
      <c r="E47" s="809"/>
      <c r="F47" s="809"/>
      <c r="G47" s="809"/>
      <c r="H47" s="809"/>
      <c r="I47" s="809"/>
      <c r="J47" s="810"/>
    </row>
    <row r="48" spans="2:10" x14ac:dyDescent="0.25">
      <c r="B48" s="808"/>
      <c r="C48" s="809"/>
      <c r="D48" s="809"/>
      <c r="E48" s="809"/>
      <c r="F48" s="809"/>
      <c r="G48" s="809"/>
      <c r="H48" s="809"/>
      <c r="I48" s="809"/>
      <c r="J48" s="810"/>
    </row>
    <row r="49" spans="1:10" x14ac:dyDescent="0.25">
      <c r="B49" s="808"/>
      <c r="C49" s="809"/>
      <c r="D49" s="809"/>
      <c r="E49" s="809"/>
      <c r="F49" s="809"/>
      <c r="G49" s="809"/>
      <c r="H49" s="809"/>
      <c r="I49" s="809"/>
      <c r="J49" s="810"/>
    </row>
    <row r="50" spans="1:10" x14ac:dyDescent="0.25">
      <c r="B50" s="808"/>
      <c r="C50" s="809"/>
      <c r="D50" s="809"/>
      <c r="E50" s="809"/>
      <c r="F50" s="809"/>
      <c r="G50" s="809"/>
      <c r="H50" s="809"/>
      <c r="I50" s="809"/>
      <c r="J50" s="810"/>
    </row>
    <row r="51" spans="1:10" ht="12.75" customHeight="1" x14ac:dyDescent="0.25">
      <c r="B51" s="800"/>
      <c r="C51" s="801"/>
      <c r="D51" s="801"/>
      <c r="E51" s="801"/>
      <c r="F51" s="801"/>
      <c r="G51" s="801"/>
      <c r="H51" s="801"/>
      <c r="I51" s="801"/>
      <c r="J51" s="802"/>
    </row>
    <row r="52" spans="1:10" customFormat="1" x14ac:dyDescent="0.25"/>
    <row r="53" spans="1:10" customFormat="1" x14ac:dyDescent="0.25"/>
    <row r="54" spans="1:10" customFormat="1" x14ac:dyDescent="0.25">
      <c r="A54" s="247"/>
      <c r="B54" s="829" t="s">
        <v>126</v>
      </c>
      <c r="C54" s="830"/>
      <c r="D54" s="830"/>
      <c r="E54" s="830"/>
      <c r="F54" s="830"/>
      <c r="G54" s="830"/>
      <c r="H54" s="830"/>
      <c r="I54" s="830"/>
      <c r="J54" s="831"/>
    </row>
    <row r="55" spans="1:10" customFormat="1" ht="24.9" customHeight="1" x14ac:dyDescent="0.25">
      <c r="B55" s="832" t="s">
        <v>127</v>
      </c>
      <c r="C55" s="833"/>
      <c r="D55" s="834"/>
      <c r="E55" s="248" t="s">
        <v>128</v>
      </c>
      <c r="F55" s="832" t="s">
        <v>129</v>
      </c>
      <c r="G55" s="835"/>
      <c r="H55" s="835"/>
      <c r="I55" s="835"/>
      <c r="J55" s="835"/>
    </row>
    <row r="56" spans="1:10" x14ac:dyDescent="0.25">
      <c r="B56" s="826"/>
      <c r="C56" s="839"/>
      <c r="D56" s="840"/>
      <c r="E56" s="241"/>
      <c r="F56" s="826"/>
      <c r="G56" s="827"/>
      <c r="H56" s="827"/>
      <c r="I56" s="827"/>
      <c r="J56" s="828"/>
    </row>
    <row r="57" spans="1:10" x14ac:dyDescent="0.25">
      <c r="B57" s="823"/>
      <c r="C57" s="707"/>
      <c r="D57" s="843"/>
      <c r="E57" s="242"/>
      <c r="F57" s="823"/>
      <c r="G57" s="824"/>
      <c r="H57" s="824"/>
      <c r="I57" s="824"/>
      <c r="J57" s="825"/>
    </row>
    <row r="58" spans="1:10" x14ac:dyDescent="0.25">
      <c r="B58" s="823"/>
      <c r="C58" s="707"/>
      <c r="D58" s="843"/>
      <c r="E58" s="242"/>
      <c r="F58" s="823"/>
      <c r="G58" s="824"/>
      <c r="H58" s="824"/>
      <c r="I58" s="824"/>
      <c r="J58" s="825"/>
    </row>
    <row r="59" spans="1:10" x14ac:dyDescent="0.25">
      <c r="B59" s="823"/>
      <c r="C59" s="707"/>
      <c r="D59" s="843"/>
      <c r="E59" s="242"/>
      <c r="F59" s="823"/>
      <c r="G59" s="824"/>
      <c r="H59" s="824"/>
      <c r="I59" s="824"/>
      <c r="J59" s="825"/>
    </row>
    <row r="60" spans="1:10" x14ac:dyDescent="0.25">
      <c r="B60" s="823"/>
      <c r="C60" s="707"/>
      <c r="D60" s="843"/>
      <c r="E60" s="242"/>
      <c r="F60" s="823"/>
      <c r="G60" s="824"/>
      <c r="H60" s="824"/>
      <c r="I60" s="824"/>
      <c r="J60" s="825"/>
    </row>
    <row r="61" spans="1:10" x14ac:dyDescent="0.25">
      <c r="B61" s="823"/>
      <c r="C61" s="707"/>
      <c r="D61" s="843"/>
      <c r="E61" s="242"/>
      <c r="F61" s="823"/>
      <c r="G61" s="824"/>
      <c r="H61" s="824"/>
      <c r="I61" s="824"/>
      <c r="J61" s="825"/>
    </row>
    <row r="62" spans="1:10" x14ac:dyDescent="0.25">
      <c r="B62" s="820"/>
      <c r="C62" s="841"/>
      <c r="D62" s="842"/>
      <c r="E62" s="243"/>
      <c r="F62" s="820"/>
      <c r="G62" s="821"/>
      <c r="H62" s="821"/>
      <c r="I62" s="821"/>
      <c r="J62" s="822"/>
    </row>
  </sheetData>
  <sheetProtection password="CDCC" sheet="1" objects="1" scenarios="1"/>
  <mergeCells count="65">
    <mergeCell ref="B17:J17"/>
    <mergeCell ref="B28:J28"/>
    <mergeCell ref="B29:J29"/>
    <mergeCell ref="B30:J30"/>
    <mergeCell ref="B26:J26"/>
    <mergeCell ref="B25:J25"/>
    <mergeCell ref="B23:J23"/>
    <mergeCell ref="B24:J24"/>
    <mergeCell ref="A1:B1"/>
    <mergeCell ref="C1:D1"/>
    <mergeCell ref="B20:J20"/>
    <mergeCell ref="B21:J21"/>
    <mergeCell ref="B5:J5"/>
    <mergeCell ref="B4:J4"/>
    <mergeCell ref="B18:J18"/>
    <mergeCell ref="B9:J9"/>
    <mergeCell ref="B11:J11"/>
    <mergeCell ref="B8:J8"/>
    <mergeCell ref="B6:J6"/>
    <mergeCell ref="B7:J7"/>
    <mergeCell ref="B14:J14"/>
    <mergeCell ref="B15:J15"/>
    <mergeCell ref="B10:J10"/>
    <mergeCell ref="B13:J13"/>
    <mergeCell ref="B12:J12"/>
    <mergeCell ref="B40:G40"/>
    <mergeCell ref="B48:J48"/>
    <mergeCell ref="B49:J49"/>
    <mergeCell ref="B42:J42"/>
    <mergeCell ref="B44:D44"/>
    <mergeCell ref="B41:J41"/>
    <mergeCell ref="B39:J39"/>
    <mergeCell ref="B22:J22"/>
    <mergeCell ref="B27:J27"/>
    <mergeCell ref="B19:J19"/>
    <mergeCell ref="B16:J16"/>
    <mergeCell ref="B34:J34"/>
    <mergeCell ref="B31:J31"/>
    <mergeCell ref="B32:J32"/>
    <mergeCell ref="B33:J33"/>
    <mergeCell ref="B43:J43"/>
    <mergeCell ref="B45:J45"/>
    <mergeCell ref="B47:J47"/>
    <mergeCell ref="B56:D56"/>
    <mergeCell ref="B62:D62"/>
    <mergeCell ref="B57:D57"/>
    <mergeCell ref="B58:D58"/>
    <mergeCell ref="B59:D59"/>
    <mergeCell ref="B61:D61"/>
    <mergeCell ref="B60:D60"/>
    <mergeCell ref="F62:J62"/>
    <mergeCell ref="F44:G44"/>
    <mergeCell ref="F61:J61"/>
    <mergeCell ref="F59:J59"/>
    <mergeCell ref="F60:J60"/>
    <mergeCell ref="H44:J44"/>
    <mergeCell ref="F56:J56"/>
    <mergeCell ref="F57:J57"/>
    <mergeCell ref="B50:J50"/>
    <mergeCell ref="B51:J51"/>
    <mergeCell ref="B46:J46"/>
    <mergeCell ref="B54:J54"/>
    <mergeCell ref="B55:D55"/>
    <mergeCell ref="F58:J58"/>
    <mergeCell ref="F55:J55"/>
  </mergeCells>
  <pageMargins left="0.23622047244094491" right="0.23622047244094491" top="0.59055118110236227" bottom="0.47244094488188981" header="0.51181102362204722" footer="0.51181102362204722"/>
  <pageSetup paperSize="9" scale="95" orientation="portrait" horizontalDpi="300" verticalDpi="30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CAB4A-2481-436F-8731-B86C27D6336A}">
  <sheetPr codeName="Blad3">
    <pageSetUpPr fitToPage="1"/>
  </sheetPr>
  <dimension ref="A1:I169"/>
  <sheetViews>
    <sheetView topLeftCell="A133" zoomScaleNormal="100" workbookViewId="0">
      <selection activeCell="B169" sqref="B169"/>
    </sheetView>
  </sheetViews>
  <sheetFormatPr defaultColWidth="9.109375" defaultRowHeight="10.199999999999999" x14ac:dyDescent="0.2"/>
  <cols>
    <col min="1" max="1" width="35" style="2" customWidth="1"/>
    <col min="2" max="2" width="11.5546875" style="35" bestFit="1" customWidth="1"/>
    <col min="3" max="3" width="11.109375" style="35" bestFit="1" customWidth="1"/>
    <col min="4" max="4" width="13.33203125" style="2" bestFit="1" customWidth="1"/>
    <col min="5" max="5" width="13.33203125" style="2" customWidth="1"/>
    <col min="6" max="6" width="13.33203125" style="10" customWidth="1"/>
    <col min="7" max="7" width="12.109375" style="2" bestFit="1" customWidth="1"/>
    <col min="8" max="8" width="10.5546875" style="2" bestFit="1" customWidth="1"/>
    <col min="9" max="9" width="11.44140625" style="10" bestFit="1" customWidth="1"/>
    <col min="10" max="16384" width="9.109375" style="2"/>
  </cols>
  <sheetData>
    <row r="1" spans="1:9" x14ac:dyDescent="0.2">
      <c r="B1" s="3" t="s">
        <v>157</v>
      </c>
      <c r="C1" s="4" t="s">
        <v>158</v>
      </c>
      <c r="D1" s="287" t="e">
        <f>CONCATENATE("Rekening ",Totalen!B169-1)</f>
        <v>#VALUE!</v>
      </c>
      <c r="E1" s="288"/>
      <c r="F1" s="289"/>
      <c r="G1" s="287" t="e">
        <f>CONCATENATE("Rekening ",Totalen!B169)</f>
        <v>#VALUE!</v>
      </c>
      <c r="H1" s="288"/>
      <c r="I1" s="289"/>
    </row>
    <row r="2" spans="1:9" x14ac:dyDescent="0.2">
      <c r="B2" s="5"/>
      <c r="C2" s="6"/>
      <c r="D2" s="7" t="s">
        <v>152</v>
      </c>
      <c r="E2" s="8" t="s">
        <v>153</v>
      </c>
      <c r="F2" s="9" t="s">
        <v>206</v>
      </c>
      <c r="G2" s="7" t="s">
        <v>152</v>
      </c>
      <c r="H2" s="8" t="s">
        <v>153</v>
      </c>
      <c r="I2" s="9" t="s">
        <v>206</v>
      </c>
    </row>
    <row r="3" spans="1:9" x14ac:dyDescent="0.2">
      <c r="A3" s="10" t="s">
        <v>277</v>
      </c>
      <c r="B3" s="11"/>
      <c r="C3" s="12"/>
      <c r="D3" s="13"/>
      <c r="E3" s="14"/>
      <c r="F3" s="15"/>
      <c r="G3" s="13"/>
      <c r="I3" s="16"/>
    </row>
    <row r="4" spans="1:9" x14ac:dyDescent="0.2">
      <c r="A4" s="2" t="s">
        <v>11</v>
      </c>
      <c r="B4" s="17">
        <v>2000</v>
      </c>
      <c r="C4" s="18">
        <v>2099</v>
      </c>
      <c r="D4" s="19">
        <f t="array" ref="D4">SUM(IF(IF(ISERROR(VALUE(LEFT('Rekening Jaar-1'!$A$1:$A$1000,LEN($B4)))),"",VALUE(LEFT('Rekening Jaar-1'!$A$1:$A$1000,LEN($B4))))&gt;=$B4,'Rekening Jaar-1'!$C$1:$C$1000,0)) - SUM(IF(IF(ISERROR(VALUE(LEFT('Rekening Jaar-1'!$A$1:$A$1000,LEN($C4)))),"",VALUE(LEFT('Rekening Jaar-1'!$A$1:$A$1000,LEN($C4))))&gt;$C4,'Rekening Jaar-1'!$C$1:$C$1000,0))</f>
        <v>0</v>
      </c>
      <c r="E4" s="2">
        <f t="array" ref="E4">SUM(IF(IF(ISERROR(VALUE(LEFT('Rekening Jaar-1'!$A$1:$A$1000,LEN($B4)))),"",VALUE(LEFT('Rekening Jaar-1'!$A$1:$A$1000,LEN($B4))))&gt;=$B4,'Rekening Jaar-1'!$D$1:$D$1000,0)) - SUM(IF(IF(ISERROR(VALUE(LEFT('Rekening Jaar-1'!$A$1:$A$1000,LEN($C4)))),"",VALUE(LEFT('Rekening Jaar-1'!$A$1:$A$1000,LEN($C4))))&gt;$C4,'Rekening Jaar-1'!$D$1:$D$1000,0))</f>
        <v>0</v>
      </c>
      <c r="F4" s="16">
        <f>D4-E4</f>
        <v>0</v>
      </c>
      <c r="G4" s="19">
        <f t="array" ref="G4">SUM(IF(IF(ISERROR(VALUE(LEFT('Rekening Jaar'!$A$1:$A$1000,LEN($B4)))),"",VALUE(LEFT('Rekening Jaar'!$A$1:$A$1000,LEN($B4))))&gt;=$B4,'Rekening Jaar'!$C$1:$C$1000,0)) - SUM(IF(IF(ISERROR(VALUE(LEFT('Rekening Jaar'!$A$1:$A$1000,LEN($C4)))),"",VALUE(LEFT('Rekening Jaar'!$A$1:$A$1000,LEN($C4))))&gt;$C4,'Rekening Jaar'!$C$1:$C$1000,0))</f>
        <v>0</v>
      </c>
      <c r="H4" s="2">
        <f t="array" ref="H4">SUM(IF(IF(ISERROR(VALUE(LEFT('Rekening Jaar'!$A$1:$A$1000,LEN($B4)))),"",VALUE(LEFT('Rekening Jaar'!$A$1:$A$1000,LEN($B4))))&gt;=$B4,'Rekening Jaar'!$D$1:$D$1000,0)) - SUM(IF(IF(ISERROR(VALUE(LEFT('Rekening Jaar'!$A$1:$A$1000,LEN($C4)))),"",VALUE(LEFT('Rekening Jaar'!$A$1:$A$1000,LEN($C4))))&gt;$C4,'Rekening Jaar'!$D$1:$D$1000,0))</f>
        <v>0</v>
      </c>
      <c r="I4" s="16">
        <f>G4-H4</f>
        <v>0</v>
      </c>
    </row>
    <row r="5" spans="1:9" x14ac:dyDescent="0.2">
      <c r="A5" s="2" t="s">
        <v>192</v>
      </c>
      <c r="B5" s="17">
        <v>2100</v>
      </c>
      <c r="C5" s="18">
        <v>2199</v>
      </c>
      <c r="D5" s="19">
        <f t="array" ref="D5">SUM(IF(IF(ISERROR(VALUE(LEFT('Rekening Jaar-1'!$A$1:$A$1000,LEN($B5)))),"",VALUE(LEFT('Rekening Jaar-1'!$A$1:$A$1000,LEN($B5))))&gt;=$B5,'Rekening Jaar-1'!$C$1:$C$1000,0)) - SUM(IF(IF(ISERROR(VALUE(LEFT('Rekening Jaar-1'!$A$1:$A$1000,LEN($C5)))),"",VALUE(LEFT('Rekening Jaar-1'!$A$1:$A$1000,LEN($C5))))&gt;$C5,'Rekening Jaar-1'!$C$1:$C$1000,0))</f>
        <v>0</v>
      </c>
      <c r="E5" s="2">
        <f t="array" ref="E5">SUM(IF(IF(ISERROR(VALUE(LEFT('Rekening Jaar-1'!$A$1:$A$1000,LEN($B5)))),"",VALUE(LEFT('Rekening Jaar-1'!$A$1:$A$1000,LEN($B5))))&gt;=$B5,'Rekening Jaar-1'!$D$1:$D$1000,0)) - SUM(IF(IF(ISERROR(VALUE(LEFT('Rekening Jaar-1'!$A$1:$A$1000,LEN($C5)))),"",VALUE(LEFT('Rekening Jaar-1'!$A$1:$A$1000,LEN($C5))))&gt;$C5,'Rekening Jaar-1'!$D$1:$D$1000,0))</f>
        <v>0</v>
      </c>
      <c r="F5" s="16">
        <f t="shared" ref="F5:F22" si="0">D5-E5</f>
        <v>0</v>
      </c>
      <c r="G5" s="19">
        <f t="array" ref="G5">SUM(IF(IF(ISERROR(VALUE(LEFT('Rekening Jaar'!$A$1:$A$1000,LEN($B5)))),"",VALUE(LEFT('Rekening Jaar'!$A$1:$A$1000,LEN($B5))))&gt;=$B5,'Rekening Jaar'!$C$1:$C$1000,0)) - SUM(IF(IF(ISERROR(VALUE(LEFT('Rekening Jaar'!$A$1:$A$1000,LEN($C5)))),"",VALUE(LEFT('Rekening Jaar'!$A$1:$A$1000,LEN($C5))))&gt;$C5,'Rekening Jaar'!$C$1:$C$1000,0))</f>
        <v>0</v>
      </c>
      <c r="H5" s="2">
        <f t="array" ref="H5">SUM(IF(IF(ISERROR(VALUE(LEFT('Rekening Jaar'!$A$1:$A$1000,LEN($B5)))),"",VALUE(LEFT('Rekening Jaar'!$A$1:$A$1000,LEN($B5))))&gt;=$B5,'Rekening Jaar'!$D$1:$D$1000,0)) - SUM(IF(IF(ISERROR(VALUE(LEFT('Rekening Jaar'!$A$1:$A$1000,LEN($C5)))),"",VALUE(LEFT('Rekening Jaar'!$A$1:$A$1000,LEN($C5))))&gt;$C5,'Rekening Jaar'!$D$1:$D$1000,0))</f>
        <v>0</v>
      </c>
      <c r="I5" s="16">
        <f t="shared" ref="I5:I22" si="1">G5-H5</f>
        <v>0</v>
      </c>
    </row>
    <row r="6" spans="1:9" x14ac:dyDescent="0.2">
      <c r="A6" s="2" t="s">
        <v>159</v>
      </c>
      <c r="B6" s="17">
        <v>2200</v>
      </c>
      <c r="C6" s="18">
        <v>2299</v>
      </c>
      <c r="D6" s="19">
        <f t="array" ref="D6">SUM(IF(IF(ISERROR(VALUE(LEFT('Rekening Jaar-1'!$A$1:$A$1000,LEN($B6)))),"",VALUE(LEFT('Rekening Jaar-1'!$A$1:$A$1000,LEN($B6))))&gt;=$B6,'Rekening Jaar-1'!$C$1:$C$1000,0)) - SUM(IF(IF(ISERROR(VALUE(LEFT('Rekening Jaar-1'!$A$1:$A$1000,LEN($C6)))),"",VALUE(LEFT('Rekening Jaar-1'!$A$1:$A$1000,LEN($C6))))&gt;$C6,'Rekening Jaar-1'!$C$1:$C$1000,0))</f>
        <v>0</v>
      </c>
      <c r="E6" s="2">
        <f t="array" ref="E6">SUM(IF(IF(ISERROR(VALUE(LEFT('Rekening Jaar-1'!$A$1:$A$1000,LEN($B6)))),"",VALUE(LEFT('Rekening Jaar-1'!$A$1:$A$1000,LEN($B6))))&gt;=$B6,'Rekening Jaar-1'!$D$1:$D$1000,0)) - SUM(IF(IF(ISERROR(VALUE(LEFT('Rekening Jaar-1'!$A$1:$A$1000,LEN($C6)))),"",VALUE(LEFT('Rekening Jaar-1'!$A$1:$A$1000,LEN($C6))))&gt;$C6,'Rekening Jaar-1'!$D$1:$D$1000,0))</f>
        <v>0</v>
      </c>
      <c r="F6" s="16">
        <f t="shared" si="0"/>
        <v>0</v>
      </c>
      <c r="G6" s="19">
        <f t="array" ref="G6">SUM(IF(IF(ISERROR(VALUE(LEFT('Rekening Jaar'!$A$1:$A$1000,LEN($B6)))),"",VALUE(LEFT('Rekening Jaar'!$A$1:$A$1000,LEN($B6))))&gt;=$B6,'Rekening Jaar'!$C$1:$C$1000,0)) - SUM(IF(IF(ISERROR(VALUE(LEFT('Rekening Jaar'!$A$1:$A$1000,LEN($C6)))),"",VALUE(LEFT('Rekening Jaar'!$A$1:$A$1000,LEN($C6))))&gt;$C6,'Rekening Jaar'!$C$1:$C$1000,0))</f>
        <v>0</v>
      </c>
      <c r="H6" s="2">
        <f t="array" ref="H6">SUM(IF(IF(ISERROR(VALUE(LEFT('Rekening Jaar'!$A$1:$A$1000,LEN($B6)))),"",VALUE(LEFT('Rekening Jaar'!$A$1:$A$1000,LEN($B6))))&gt;=$B6,'Rekening Jaar'!$D$1:$D$1000,0)) - SUM(IF(IF(ISERROR(VALUE(LEFT('Rekening Jaar'!$A$1:$A$1000,LEN($C6)))),"",VALUE(LEFT('Rekening Jaar'!$A$1:$A$1000,LEN($C6))))&gt;$C6,'Rekening Jaar'!$D$1:$D$1000,0))</f>
        <v>0</v>
      </c>
      <c r="I6" s="16">
        <f t="shared" si="1"/>
        <v>0</v>
      </c>
    </row>
    <row r="7" spans="1:9" x14ac:dyDescent="0.2">
      <c r="A7" s="2" t="s">
        <v>160</v>
      </c>
      <c r="B7" s="17">
        <v>2300</v>
      </c>
      <c r="C7" s="18">
        <v>2399</v>
      </c>
      <c r="D7" s="19">
        <f t="array" ref="D7">SUM(IF(IF(ISERROR(VALUE(LEFT('Rekening Jaar-1'!$A$1:$A$1000,LEN($B7)))),"",VALUE(LEFT('Rekening Jaar-1'!$A$1:$A$1000,LEN($B7))))&gt;=$B7,'Rekening Jaar-1'!$C$1:$C$1000,0)) - SUM(IF(IF(ISERROR(VALUE(LEFT('Rekening Jaar-1'!$A$1:$A$1000,LEN($C7)))),"",VALUE(LEFT('Rekening Jaar-1'!$A$1:$A$1000,LEN($C7))))&gt;$C7,'Rekening Jaar-1'!$C$1:$C$1000,0))</f>
        <v>0</v>
      </c>
      <c r="E7" s="2">
        <f t="array" ref="E7">SUM(IF(IF(ISERROR(VALUE(LEFT('Rekening Jaar-1'!$A$1:$A$1000,LEN($B7)))),"",VALUE(LEFT('Rekening Jaar-1'!$A$1:$A$1000,LEN($B7))))&gt;=$B7,'Rekening Jaar-1'!$D$1:$D$1000,0)) - SUM(IF(IF(ISERROR(VALUE(LEFT('Rekening Jaar-1'!$A$1:$A$1000,LEN($C7)))),"",VALUE(LEFT('Rekening Jaar-1'!$A$1:$A$1000,LEN($C7))))&gt;$C7,'Rekening Jaar-1'!$D$1:$D$1000,0))</f>
        <v>0</v>
      </c>
      <c r="F7" s="16">
        <f t="shared" si="0"/>
        <v>0</v>
      </c>
      <c r="G7" s="19">
        <f t="array" ref="G7">SUM(IF(IF(ISERROR(VALUE(LEFT('Rekening Jaar'!$A$1:$A$1000,LEN($B7)))),"",VALUE(LEFT('Rekening Jaar'!$A$1:$A$1000,LEN($B7))))&gt;=$B7,'Rekening Jaar'!$C$1:$C$1000,0)) - SUM(IF(IF(ISERROR(VALUE(LEFT('Rekening Jaar'!$A$1:$A$1000,LEN($C7)))),"",VALUE(LEFT('Rekening Jaar'!$A$1:$A$1000,LEN($C7))))&gt;$C7,'Rekening Jaar'!$C$1:$C$1000,0))</f>
        <v>0</v>
      </c>
      <c r="H7" s="2">
        <f t="array" ref="H7">SUM(IF(IF(ISERROR(VALUE(LEFT('Rekening Jaar'!$A$1:$A$1000,LEN($B7)))),"",VALUE(LEFT('Rekening Jaar'!$A$1:$A$1000,LEN($B7))))&gt;=$B7,'Rekening Jaar'!$D$1:$D$1000,0)) - SUM(IF(IF(ISERROR(VALUE(LEFT('Rekening Jaar'!$A$1:$A$1000,LEN($C7)))),"",VALUE(LEFT('Rekening Jaar'!$A$1:$A$1000,LEN($C7))))&gt;$C7,'Rekening Jaar'!$D$1:$D$1000,0))</f>
        <v>0</v>
      </c>
      <c r="I7" s="16">
        <f t="shared" si="1"/>
        <v>0</v>
      </c>
    </row>
    <row r="8" spans="1:9" x14ac:dyDescent="0.2">
      <c r="A8" s="2" t="s">
        <v>161</v>
      </c>
      <c r="B8" s="17">
        <v>2400</v>
      </c>
      <c r="C8" s="18">
        <v>2499</v>
      </c>
      <c r="D8" s="19">
        <f t="array" ref="D8">SUM(IF(IF(ISERROR(VALUE(LEFT('Rekening Jaar-1'!$A$1:$A$1000,LEN($B8)))),"",VALUE(LEFT('Rekening Jaar-1'!$A$1:$A$1000,LEN($B8))))&gt;=$B8,'Rekening Jaar-1'!$C$1:$C$1000,0)) - SUM(IF(IF(ISERROR(VALUE(LEFT('Rekening Jaar-1'!$A$1:$A$1000,LEN($C8)))),"",VALUE(LEFT('Rekening Jaar-1'!$A$1:$A$1000,LEN($C8))))&gt;$C8,'Rekening Jaar-1'!$C$1:$C$1000,0))</f>
        <v>0</v>
      </c>
      <c r="E8" s="2">
        <f t="array" ref="E8">SUM(IF(IF(ISERROR(VALUE(LEFT('Rekening Jaar-1'!$A$1:$A$1000,LEN($B8)))),"",VALUE(LEFT('Rekening Jaar-1'!$A$1:$A$1000,LEN($B8))))&gt;=$B8,'Rekening Jaar-1'!$D$1:$D$1000,0)) - SUM(IF(IF(ISERROR(VALUE(LEFT('Rekening Jaar-1'!$A$1:$A$1000,LEN($C8)))),"",VALUE(LEFT('Rekening Jaar-1'!$A$1:$A$1000,LEN($C8))))&gt;$C8,'Rekening Jaar-1'!$D$1:$D$1000,0))</f>
        <v>0</v>
      </c>
      <c r="F8" s="16">
        <f t="shared" si="0"/>
        <v>0</v>
      </c>
      <c r="G8" s="19">
        <f t="array" ref="G8">SUM(IF(IF(ISERROR(VALUE(LEFT('Rekening Jaar'!$A$1:$A$1000,LEN($B8)))),"",VALUE(LEFT('Rekening Jaar'!$A$1:$A$1000,LEN($B8))))&gt;=$B8,'Rekening Jaar'!$C$1:$C$1000,0)) - SUM(IF(IF(ISERROR(VALUE(LEFT('Rekening Jaar'!$A$1:$A$1000,LEN($C8)))),"",VALUE(LEFT('Rekening Jaar'!$A$1:$A$1000,LEN($C8))))&gt;$C8,'Rekening Jaar'!$C$1:$C$1000,0))</f>
        <v>0</v>
      </c>
      <c r="H8" s="2">
        <f t="array" ref="H8">SUM(IF(IF(ISERROR(VALUE(LEFT('Rekening Jaar'!$A$1:$A$1000,LEN($B8)))),"",VALUE(LEFT('Rekening Jaar'!$A$1:$A$1000,LEN($B8))))&gt;=$B8,'Rekening Jaar'!$D$1:$D$1000,0)) - SUM(IF(IF(ISERROR(VALUE(LEFT('Rekening Jaar'!$A$1:$A$1000,LEN($C8)))),"",VALUE(LEFT('Rekening Jaar'!$A$1:$A$1000,LEN($C8))))&gt;$C8,'Rekening Jaar'!$D$1:$D$1000,0))</f>
        <v>0</v>
      </c>
      <c r="I8" s="16">
        <f t="shared" si="1"/>
        <v>0</v>
      </c>
    </row>
    <row r="9" spans="1:9" x14ac:dyDescent="0.2">
      <c r="A9" s="2" t="s">
        <v>162</v>
      </c>
      <c r="B9" s="17">
        <v>2500</v>
      </c>
      <c r="C9" s="18">
        <v>2599</v>
      </c>
      <c r="D9" s="19">
        <f t="array" ref="D9">SUM(IF(IF(ISERROR(VALUE(LEFT('Rekening Jaar-1'!$A$1:$A$1000,LEN($B9)))),"",VALUE(LEFT('Rekening Jaar-1'!$A$1:$A$1000,LEN($B9))))&gt;=$B9,'Rekening Jaar-1'!$C$1:$C$1000,0)) - SUM(IF(IF(ISERROR(VALUE(LEFT('Rekening Jaar-1'!$A$1:$A$1000,LEN($C9)))),"",VALUE(LEFT('Rekening Jaar-1'!$A$1:$A$1000,LEN($C9))))&gt;$C9,'Rekening Jaar-1'!$C$1:$C$1000,0))</f>
        <v>0</v>
      </c>
      <c r="E9" s="2">
        <f t="array" ref="E9">SUM(IF(IF(ISERROR(VALUE(LEFT('Rekening Jaar-1'!$A$1:$A$1000,LEN($B9)))),"",VALUE(LEFT('Rekening Jaar-1'!$A$1:$A$1000,LEN($B9))))&gt;=$B9,'Rekening Jaar-1'!$D$1:$D$1000,0)) - SUM(IF(IF(ISERROR(VALUE(LEFT('Rekening Jaar-1'!$A$1:$A$1000,LEN($C9)))),"",VALUE(LEFT('Rekening Jaar-1'!$A$1:$A$1000,LEN($C9))))&gt;$C9,'Rekening Jaar-1'!$D$1:$D$1000,0))</f>
        <v>0</v>
      </c>
      <c r="F9" s="16">
        <f t="shared" si="0"/>
        <v>0</v>
      </c>
      <c r="G9" s="19">
        <f t="array" ref="G9">SUM(IF(IF(ISERROR(VALUE(LEFT('Rekening Jaar'!$A$1:$A$1000,LEN($B9)))),"",VALUE(LEFT('Rekening Jaar'!$A$1:$A$1000,LEN($B9))))&gt;=$B9,'Rekening Jaar'!$C$1:$C$1000,0)) - SUM(IF(IF(ISERROR(VALUE(LEFT('Rekening Jaar'!$A$1:$A$1000,LEN($C9)))),"",VALUE(LEFT('Rekening Jaar'!$A$1:$A$1000,LEN($C9))))&gt;$C9,'Rekening Jaar'!$C$1:$C$1000,0))</f>
        <v>0</v>
      </c>
      <c r="H9" s="2">
        <f t="array" ref="H9">SUM(IF(IF(ISERROR(VALUE(LEFT('Rekening Jaar'!$A$1:$A$1000,LEN($B9)))),"",VALUE(LEFT('Rekening Jaar'!$A$1:$A$1000,LEN($B9))))&gt;=$B9,'Rekening Jaar'!$D$1:$D$1000,0)) - SUM(IF(IF(ISERROR(VALUE(LEFT('Rekening Jaar'!$A$1:$A$1000,LEN($C9)))),"",VALUE(LEFT('Rekening Jaar'!$A$1:$A$1000,LEN($C9))))&gt;$C9,'Rekening Jaar'!$D$1:$D$1000,0))</f>
        <v>0</v>
      </c>
      <c r="I9" s="16">
        <f t="shared" si="1"/>
        <v>0</v>
      </c>
    </row>
    <row r="10" spans="1:9" x14ac:dyDescent="0.2">
      <c r="A10" s="2" t="s">
        <v>163</v>
      </c>
      <c r="B10" s="17">
        <v>2600</v>
      </c>
      <c r="C10" s="18">
        <v>2699</v>
      </c>
      <c r="D10" s="19">
        <f t="array" ref="D10">SUM(IF(IF(ISERROR(VALUE(LEFT('Rekening Jaar-1'!$A$1:$A$1000,LEN($B10)))),"",VALUE(LEFT('Rekening Jaar-1'!$A$1:$A$1000,LEN($B10))))&gt;=$B10,'Rekening Jaar-1'!$C$1:$C$1000,0)) - SUM(IF(IF(ISERROR(VALUE(LEFT('Rekening Jaar-1'!$A$1:$A$1000,LEN($C10)))),"",VALUE(LEFT('Rekening Jaar-1'!$A$1:$A$1000,LEN($C10))))&gt;$C10,'Rekening Jaar-1'!$C$1:$C$1000,0))</f>
        <v>0</v>
      </c>
      <c r="E10" s="2">
        <f t="array" ref="E10">SUM(IF(IF(ISERROR(VALUE(LEFT('Rekening Jaar-1'!$A$1:$A$1000,LEN($B10)))),"",VALUE(LEFT('Rekening Jaar-1'!$A$1:$A$1000,LEN($B10))))&gt;=$B10,'Rekening Jaar-1'!$D$1:$D$1000,0)) - SUM(IF(IF(ISERROR(VALUE(LEFT('Rekening Jaar-1'!$A$1:$A$1000,LEN($C10)))),"",VALUE(LEFT('Rekening Jaar-1'!$A$1:$A$1000,LEN($C10))))&gt;$C10,'Rekening Jaar-1'!$D$1:$D$1000,0))</f>
        <v>0</v>
      </c>
      <c r="F10" s="16">
        <f t="shared" si="0"/>
        <v>0</v>
      </c>
      <c r="G10" s="19">
        <f t="array" ref="G10">SUM(IF(IF(ISERROR(VALUE(LEFT('Rekening Jaar'!$A$1:$A$1000,LEN($B10)))),"",VALUE(LEFT('Rekening Jaar'!$A$1:$A$1000,LEN($B10))))&gt;=$B10,'Rekening Jaar'!$C$1:$C$1000,0)) - SUM(IF(IF(ISERROR(VALUE(LEFT('Rekening Jaar'!$A$1:$A$1000,LEN($C10)))),"",VALUE(LEFT('Rekening Jaar'!$A$1:$A$1000,LEN($C10))))&gt;$C10,'Rekening Jaar'!$C$1:$C$1000,0))</f>
        <v>0</v>
      </c>
      <c r="H10" s="2">
        <f t="array" ref="H10">SUM(IF(IF(ISERROR(VALUE(LEFT('Rekening Jaar'!$A$1:$A$1000,LEN($B10)))),"",VALUE(LEFT('Rekening Jaar'!$A$1:$A$1000,LEN($B10))))&gt;=$B10,'Rekening Jaar'!$D$1:$D$1000,0)) - SUM(IF(IF(ISERROR(VALUE(LEFT('Rekening Jaar'!$A$1:$A$1000,LEN($C10)))),"",VALUE(LEFT('Rekening Jaar'!$A$1:$A$1000,LEN($C10))))&gt;$C10,'Rekening Jaar'!$D$1:$D$1000,0))</f>
        <v>0</v>
      </c>
      <c r="I10" s="16">
        <f t="shared" si="1"/>
        <v>0</v>
      </c>
    </row>
    <row r="11" spans="1:9" x14ac:dyDescent="0.2">
      <c r="A11" s="2" t="s">
        <v>164</v>
      </c>
      <c r="B11" s="17">
        <v>2700</v>
      </c>
      <c r="C11" s="18">
        <v>2799</v>
      </c>
      <c r="D11" s="19">
        <f t="array" ref="D11">SUM(IF(IF(ISERROR(VALUE(LEFT('Rekening Jaar-1'!$A$1:$A$1000,LEN($B11)))),"",VALUE(LEFT('Rekening Jaar-1'!$A$1:$A$1000,LEN($B11))))&gt;=$B11,'Rekening Jaar-1'!$C$1:$C$1000,0)) - SUM(IF(IF(ISERROR(VALUE(LEFT('Rekening Jaar-1'!$A$1:$A$1000,LEN($C11)))),"",VALUE(LEFT('Rekening Jaar-1'!$A$1:$A$1000,LEN($C11))))&gt;$C11,'Rekening Jaar-1'!$C$1:$C$1000,0))</f>
        <v>0</v>
      </c>
      <c r="E11" s="2">
        <f t="array" ref="E11">SUM(IF(IF(ISERROR(VALUE(LEFT('Rekening Jaar-1'!$A$1:$A$1000,LEN($B11)))),"",VALUE(LEFT('Rekening Jaar-1'!$A$1:$A$1000,LEN($B11))))&gt;=$B11,'Rekening Jaar-1'!$D$1:$D$1000,0)) - SUM(IF(IF(ISERROR(VALUE(LEFT('Rekening Jaar-1'!$A$1:$A$1000,LEN($C11)))),"",VALUE(LEFT('Rekening Jaar-1'!$A$1:$A$1000,LEN($C11))))&gt;$C11,'Rekening Jaar-1'!$D$1:$D$1000,0))</f>
        <v>0</v>
      </c>
      <c r="F11" s="16">
        <f t="shared" si="0"/>
        <v>0</v>
      </c>
      <c r="G11" s="19">
        <f t="array" ref="G11">SUM(IF(IF(ISERROR(VALUE(LEFT('Rekening Jaar'!$A$1:$A$1000,LEN($B11)))),"",VALUE(LEFT('Rekening Jaar'!$A$1:$A$1000,LEN($B11))))&gt;=$B11,'Rekening Jaar'!$C$1:$C$1000,0)) - SUM(IF(IF(ISERROR(VALUE(LEFT('Rekening Jaar'!$A$1:$A$1000,LEN($C11)))),"",VALUE(LEFT('Rekening Jaar'!$A$1:$A$1000,LEN($C11))))&gt;$C11,'Rekening Jaar'!$C$1:$C$1000,0))</f>
        <v>0</v>
      </c>
      <c r="H11" s="2">
        <f t="array" ref="H11">SUM(IF(IF(ISERROR(VALUE(LEFT('Rekening Jaar'!$A$1:$A$1000,LEN($B11)))),"",VALUE(LEFT('Rekening Jaar'!$A$1:$A$1000,LEN($B11))))&gt;=$B11,'Rekening Jaar'!$D$1:$D$1000,0)) - SUM(IF(IF(ISERROR(VALUE(LEFT('Rekening Jaar'!$A$1:$A$1000,LEN($C11)))),"",VALUE(LEFT('Rekening Jaar'!$A$1:$A$1000,LEN($C11))))&gt;$C11,'Rekening Jaar'!$D$1:$D$1000,0))</f>
        <v>0</v>
      </c>
      <c r="I11" s="16">
        <f t="shared" si="1"/>
        <v>0</v>
      </c>
    </row>
    <row r="12" spans="1:9" x14ac:dyDescent="0.2">
      <c r="A12" s="2" t="s">
        <v>170</v>
      </c>
      <c r="B12" s="17">
        <v>2800</v>
      </c>
      <c r="C12" s="18">
        <v>2809</v>
      </c>
      <c r="D12" s="19">
        <f t="array" ref="D12">SUM(IF(IF(ISERROR(VALUE(LEFT('Rekening Jaar-1'!$A$1:$A$1000,LEN($B12)))),"",VALUE(LEFT('Rekening Jaar-1'!$A$1:$A$1000,LEN($B12))))&gt;=$B12,'Rekening Jaar-1'!$C$1:$C$1000,0)) - SUM(IF(IF(ISERROR(VALUE(LEFT('Rekening Jaar-1'!$A$1:$A$1000,LEN($C12)))),"",VALUE(LEFT('Rekening Jaar-1'!$A$1:$A$1000,LEN($C12))))&gt;$C12,'Rekening Jaar-1'!$C$1:$C$1000,0))</f>
        <v>0</v>
      </c>
      <c r="E12" s="2">
        <f t="array" ref="E12">SUM(IF(IF(ISERROR(VALUE(LEFT('Rekening Jaar-1'!$A$1:$A$1000,LEN($B12)))),"",VALUE(LEFT('Rekening Jaar-1'!$A$1:$A$1000,LEN($B12))))&gt;=$B12,'Rekening Jaar-1'!$D$1:$D$1000,0)) - SUM(IF(IF(ISERROR(VALUE(LEFT('Rekening Jaar-1'!$A$1:$A$1000,LEN($C12)))),"",VALUE(LEFT('Rekening Jaar-1'!$A$1:$A$1000,LEN($C12))))&gt;$C12,'Rekening Jaar-1'!$D$1:$D$1000,0))</f>
        <v>0</v>
      </c>
      <c r="F12" s="16">
        <f t="shared" si="0"/>
        <v>0</v>
      </c>
      <c r="G12" s="19">
        <f t="array" ref="G12">SUM(IF(IF(ISERROR(VALUE(LEFT('Rekening Jaar'!$A$1:$A$1000,LEN($B12)))),"",VALUE(LEFT('Rekening Jaar'!$A$1:$A$1000,LEN($B12))))&gt;=$B12,'Rekening Jaar'!$C$1:$C$1000,0)) - SUM(IF(IF(ISERROR(VALUE(LEFT('Rekening Jaar'!$A$1:$A$1000,LEN($C12)))),"",VALUE(LEFT('Rekening Jaar'!$A$1:$A$1000,LEN($C12))))&gt;$C12,'Rekening Jaar'!$C$1:$C$1000,0))</f>
        <v>0</v>
      </c>
      <c r="H12" s="2">
        <f t="array" ref="H12">SUM(IF(IF(ISERROR(VALUE(LEFT('Rekening Jaar'!$A$1:$A$1000,LEN($B12)))),"",VALUE(LEFT('Rekening Jaar'!$A$1:$A$1000,LEN($B12))))&gt;=$B12,'Rekening Jaar'!$D$1:$D$1000,0)) - SUM(IF(IF(ISERROR(VALUE(LEFT('Rekening Jaar'!$A$1:$A$1000,LEN($C12)))),"",VALUE(LEFT('Rekening Jaar'!$A$1:$A$1000,LEN($C12))))&gt;$C12,'Rekening Jaar'!$D$1:$D$1000,0))</f>
        <v>0</v>
      </c>
      <c r="I12" s="16">
        <f t="shared" si="1"/>
        <v>0</v>
      </c>
    </row>
    <row r="13" spans="1:9" x14ac:dyDescent="0.2">
      <c r="A13" s="2" t="s">
        <v>169</v>
      </c>
      <c r="B13" s="17">
        <v>2810</v>
      </c>
      <c r="C13" s="18">
        <v>2819</v>
      </c>
      <c r="D13" s="19">
        <f t="array" ref="D13">SUM(IF(IF(ISERROR(VALUE(LEFT('Rekening Jaar-1'!$A$1:$A$1000,LEN($B13)))),"",VALUE(LEFT('Rekening Jaar-1'!$A$1:$A$1000,LEN($B13))))&gt;=$B13,'Rekening Jaar-1'!$C$1:$C$1000,0)) - SUM(IF(IF(ISERROR(VALUE(LEFT('Rekening Jaar-1'!$A$1:$A$1000,LEN($C13)))),"",VALUE(LEFT('Rekening Jaar-1'!$A$1:$A$1000,LEN($C13))))&gt;$C13,'Rekening Jaar-1'!$C$1:$C$1000,0))</f>
        <v>0</v>
      </c>
      <c r="E13" s="2">
        <f t="array" ref="E13">SUM(IF(IF(ISERROR(VALUE(LEFT('Rekening Jaar-1'!$A$1:$A$1000,LEN($B13)))),"",VALUE(LEFT('Rekening Jaar-1'!$A$1:$A$1000,LEN($B13))))&gt;=$B13,'Rekening Jaar-1'!$D$1:$D$1000,0)) - SUM(IF(IF(ISERROR(VALUE(LEFT('Rekening Jaar-1'!$A$1:$A$1000,LEN($C13)))),"",VALUE(LEFT('Rekening Jaar-1'!$A$1:$A$1000,LEN($C13))))&gt;$C13,'Rekening Jaar-1'!$D$1:$D$1000,0))</f>
        <v>0</v>
      </c>
      <c r="F13" s="16">
        <f t="shared" si="0"/>
        <v>0</v>
      </c>
      <c r="G13" s="19">
        <f t="array" ref="G13">SUM(IF(IF(ISERROR(VALUE(LEFT('Rekening Jaar'!$A$1:$A$1000,LEN($B13)))),"",VALUE(LEFT('Rekening Jaar'!$A$1:$A$1000,LEN($B13))))&gt;=$B13,'Rekening Jaar'!$C$1:$C$1000,0)) - SUM(IF(IF(ISERROR(VALUE(LEFT('Rekening Jaar'!$A$1:$A$1000,LEN($C13)))),"",VALUE(LEFT('Rekening Jaar'!$A$1:$A$1000,LEN($C13))))&gt;$C13,'Rekening Jaar'!$C$1:$C$1000,0))</f>
        <v>0</v>
      </c>
      <c r="H13" s="2">
        <f t="array" ref="H13">SUM(IF(IF(ISERROR(VALUE(LEFT('Rekening Jaar'!$A$1:$A$1000,LEN($B13)))),"",VALUE(LEFT('Rekening Jaar'!$A$1:$A$1000,LEN($B13))))&gt;=$B13,'Rekening Jaar'!$D$1:$D$1000,0)) - SUM(IF(IF(ISERROR(VALUE(LEFT('Rekening Jaar'!$A$1:$A$1000,LEN($C13)))),"",VALUE(LEFT('Rekening Jaar'!$A$1:$A$1000,LEN($C13))))&gt;$C13,'Rekening Jaar'!$D$1:$D$1000,0))</f>
        <v>0</v>
      </c>
      <c r="I13" s="16">
        <f t="shared" si="1"/>
        <v>0</v>
      </c>
    </row>
    <row r="14" spans="1:9" x14ac:dyDescent="0.2">
      <c r="A14" s="2" t="s">
        <v>168</v>
      </c>
      <c r="B14" s="17">
        <v>2880</v>
      </c>
      <c r="C14" s="18">
        <v>2889</v>
      </c>
      <c r="D14" s="19">
        <f t="array" ref="D14">SUM(IF(IF(ISERROR(VALUE(LEFT('Rekening Jaar-1'!$A$1:$A$1000,LEN($B14)))),"",VALUE(LEFT('Rekening Jaar-1'!$A$1:$A$1000,LEN($B14))))&gt;=$B14,'Rekening Jaar-1'!$C$1:$C$1000,0)) - SUM(IF(IF(ISERROR(VALUE(LEFT('Rekening Jaar-1'!$A$1:$A$1000,LEN($C14)))),"",VALUE(LEFT('Rekening Jaar-1'!$A$1:$A$1000,LEN($C14))))&gt;$C14,'Rekening Jaar-1'!$C$1:$C$1000,0))</f>
        <v>0</v>
      </c>
      <c r="E14" s="2">
        <f t="array" ref="E14">SUM(IF(IF(ISERROR(VALUE(LEFT('Rekening Jaar-1'!$A$1:$A$1000,LEN($B14)))),"",VALUE(LEFT('Rekening Jaar-1'!$A$1:$A$1000,LEN($B14))))&gt;=$B14,'Rekening Jaar-1'!$D$1:$D$1000,0)) - SUM(IF(IF(ISERROR(VALUE(LEFT('Rekening Jaar-1'!$A$1:$A$1000,LEN($C14)))),"",VALUE(LEFT('Rekening Jaar-1'!$A$1:$A$1000,LEN($C14))))&gt;$C14,'Rekening Jaar-1'!$D$1:$D$1000,0))</f>
        <v>0</v>
      </c>
      <c r="F14" s="16">
        <f t="shared" si="0"/>
        <v>0</v>
      </c>
      <c r="G14" s="19">
        <f t="array" ref="G14">SUM(IF(IF(ISERROR(VALUE(LEFT('Rekening Jaar'!$A$1:$A$1000,LEN($B14)))),"",VALUE(LEFT('Rekening Jaar'!$A$1:$A$1000,LEN($B14))))&gt;=$B14,'Rekening Jaar'!$C$1:$C$1000,0)) - SUM(IF(IF(ISERROR(VALUE(LEFT('Rekening Jaar'!$A$1:$A$1000,LEN($C14)))),"",VALUE(LEFT('Rekening Jaar'!$A$1:$A$1000,LEN($C14))))&gt;$C14,'Rekening Jaar'!$C$1:$C$1000,0))</f>
        <v>0</v>
      </c>
      <c r="H14" s="2">
        <f t="array" ref="H14">SUM(IF(IF(ISERROR(VALUE(LEFT('Rekening Jaar'!$A$1:$A$1000,LEN($B14)))),"",VALUE(LEFT('Rekening Jaar'!$A$1:$A$1000,LEN($B14))))&gt;=$B14,'Rekening Jaar'!$D$1:$D$1000,0)) - SUM(IF(IF(ISERROR(VALUE(LEFT('Rekening Jaar'!$A$1:$A$1000,LEN($C14)))),"",VALUE(LEFT('Rekening Jaar'!$A$1:$A$1000,LEN($C14))))&gt;$C14,'Rekening Jaar'!$D$1:$D$1000,0))</f>
        <v>0</v>
      </c>
      <c r="I14" s="16">
        <f t="shared" si="1"/>
        <v>0</v>
      </c>
    </row>
    <row r="15" spans="1:9" x14ac:dyDescent="0.2">
      <c r="A15" s="2" t="s">
        <v>165</v>
      </c>
      <c r="B15" s="17">
        <v>2900</v>
      </c>
      <c r="C15" s="18">
        <v>2909</v>
      </c>
      <c r="D15" s="19">
        <f t="array" ref="D15">SUM(IF(IF(ISERROR(VALUE(LEFT('Rekening Jaar-1'!$A$1:$A$1000,LEN($B15)))),"",VALUE(LEFT('Rekening Jaar-1'!$A$1:$A$1000,LEN($B15))))&gt;=$B15,'Rekening Jaar-1'!$C$1:$C$1000,0)) - SUM(IF(IF(ISERROR(VALUE(LEFT('Rekening Jaar-1'!$A$1:$A$1000,LEN($C15)))),"",VALUE(LEFT('Rekening Jaar-1'!$A$1:$A$1000,LEN($C15))))&gt;$C15,'Rekening Jaar-1'!$C$1:$C$1000,0))</f>
        <v>0</v>
      </c>
      <c r="E15" s="2">
        <f t="array" ref="E15">SUM(IF(IF(ISERROR(VALUE(LEFT('Rekening Jaar-1'!$A$1:$A$1000,LEN($B15)))),"",VALUE(LEFT('Rekening Jaar-1'!$A$1:$A$1000,LEN($B15))))&gt;=$B15,'Rekening Jaar-1'!$D$1:$D$1000,0)) - SUM(IF(IF(ISERROR(VALUE(LEFT('Rekening Jaar-1'!$A$1:$A$1000,LEN($C15)))),"",VALUE(LEFT('Rekening Jaar-1'!$A$1:$A$1000,LEN($C15))))&gt;$C15,'Rekening Jaar-1'!$D$1:$D$1000,0))</f>
        <v>0</v>
      </c>
      <c r="F15" s="16">
        <f t="shared" si="0"/>
        <v>0</v>
      </c>
      <c r="G15" s="19">
        <f t="array" ref="G15">SUM(IF(IF(ISERROR(VALUE(LEFT('Rekening Jaar'!$A$1:$A$1000,LEN($B15)))),"",VALUE(LEFT('Rekening Jaar'!$A$1:$A$1000,LEN($B15))))&gt;=$B15,'Rekening Jaar'!$C$1:$C$1000,0)) - SUM(IF(IF(ISERROR(VALUE(LEFT('Rekening Jaar'!$A$1:$A$1000,LEN($C15)))),"",VALUE(LEFT('Rekening Jaar'!$A$1:$A$1000,LEN($C15))))&gt;$C15,'Rekening Jaar'!$C$1:$C$1000,0))</f>
        <v>0</v>
      </c>
      <c r="H15" s="2">
        <f t="array" ref="H15">SUM(IF(IF(ISERROR(VALUE(LEFT('Rekening Jaar'!$A$1:$A$1000,LEN($B15)))),"",VALUE(LEFT('Rekening Jaar'!$A$1:$A$1000,LEN($B15))))&gt;=$B15,'Rekening Jaar'!$D$1:$D$1000,0)) - SUM(IF(IF(ISERROR(VALUE(LEFT('Rekening Jaar'!$A$1:$A$1000,LEN($C15)))),"",VALUE(LEFT('Rekening Jaar'!$A$1:$A$1000,LEN($C15))))&gt;$C15,'Rekening Jaar'!$D$1:$D$1000,0))</f>
        <v>0</v>
      </c>
      <c r="I15" s="16">
        <f t="shared" si="1"/>
        <v>0</v>
      </c>
    </row>
    <row r="16" spans="1:9" x14ac:dyDescent="0.2">
      <c r="A16" s="2" t="s">
        <v>166</v>
      </c>
      <c r="B16" s="17">
        <v>2910</v>
      </c>
      <c r="C16" s="18">
        <v>2919</v>
      </c>
      <c r="D16" s="19">
        <f t="array" ref="D16">SUM(IF(IF(ISERROR(VALUE(LEFT('Rekening Jaar-1'!$A$1:$A$1000,LEN($B16)))),"",VALUE(LEFT('Rekening Jaar-1'!$A$1:$A$1000,LEN($B16))))&gt;=$B16,'Rekening Jaar-1'!$C$1:$C$1000,0)) - SUM(IF(IF(ISERROR(VALUE(LEFT('Rekening Jaar-1'!$A$1:$A$1000,LEN($C16)))),"",VALUE(LEFT('Rekening Jaar-1'!$A$1:$A$1000,LEN($C16))))&gt;$C16,'Rekening Jaar-1'!$C$1:$C$1000,0))</f>
        <v>0</v>
      </c>
      <c r="E16" s="2">
        <f t="array" ref="E16">SUM(IF(IF(ISERROR(VALUE(LEFT('Rekening Jaar-1'!$A$1:$A$1000,LEN($B16)))),"",VALUE(LEFT('Rekening Jaar-1'!$A$1:$A$1000,LEN($B16))))&gt;=$B16,'Rekening Jaar-1'!$D$1:$D$1000,0)) - SUM(IF(IF(ISERROR(VALUE(LEFT('Rekening Jaar-1'!$A$1:$A$1000,LEN($C16)))),"",VALUE(LEFT('Rekening Jaar-1'!$A$1:$A$1000,LEN($C16))))&gt;$C16,'Rekening Jaar-1'!$D$1:$D$1000,0))</f>
        <v>0</v>
      </c>
      <c r="F16" s="16">
        <f t="shared" si="0"/>
        <v>0</v>
      </c>
      <c r="G16" s="19">
        <f t="array" ref="G16">SUM(IF(IF(ISERROR(VALUE(LEFT('Rekening Jaar'!$A$1:$A$1000,LEN($B16)))),"",VALUE(LEFT('Rekening Jaar'!$A$1:$A$1000,LEN($B16))))&gt;=$B16,'Rekening Jaar'!$C$1:$C$1000,0)) - SUM(IF(IF(ISERROR(VALUE(LEFT('Rekening Jaar'!$A$1:$A$1000,LEN($C16)))),"",VALUE(LEFT('Rekening Jaar'!$A$1:$A$1000,LEN($C16))))&gt;$C16,'Rekening Jaar'!$C$1:$C$1000,0))</f>
        <v>0</v>
      </c>
      <c r="H16" s="2">
        <f t="array" ref="H16">SUM(IF(IF(ISERROR(VALUE(LEFT('Rekening Jaar'!$A$1:$A$1000,LEN($B16)))),"",VALUE(LEFT('Rekening Jaar'!$A$1:$A$1000,LEN($B16))))&gt;=$B16,'Rekening Jaar'!$D$1:$D$1000,0)) - SUM(IF(IF(ISERROR(VALUE(LEFT('Rekening Jaar'!$A$1:$A$1000,LEN($C16)))),"",VALUE(LEFT('Rekening Jaar'!$A$1:$A$1000,LEN($C16))))&gt;$C16,'Rekening Jaar'!$D$1:$D$1000,0))</f>
        <v>0</v>
      </c>
      <c r="I16" s="16">
        <f t="shared" si="1"/>
        <v>0</v>
      </c>
    </row>
    <row r="17" spans="1:9" x14ac:dyDescent="0.2">
      <c r="A17" s="2" t="s">
        <v>391</v>
      </c>
      <c r="B17" s="17">
        <v>3000</v>
      </c>
      <c r="C17" s="18">
        <v>3999</v>
      </c>
      <c r="D17" s="19">
        <f t="array" ref="D17">SUM(IF(IF(ISERROR(VALUE(LEFT('Rekening Jaar-1'!$A$1:$A$1000,LEN($B17)))),"",VALUE(LEFT('Rekening Jaar-1'!$A$1:$A$1000,LEN($B17))))&gt;=$B17,'Rekening Jaar-1'!$C$1:$C$1000,0)) - SUM(IF(IF(ISERROR(VALUE(LEFT('Rekening Jaar-1'!$A$1:$A$1000,LEN($C17)))),"",VALUE(LEFT('Rekening Jaar-1'!$A$1:$A$1000,LEN($C17))))&gt;$C17,'Rekening Jaar-1'!$C$1:$C$1000,0))</f>
        <v>0</v>
      </c>
      <c r="E17" s="2">
        <f t="array" ref="E17">SUM(IF(IF(ISERROR(VALUE(LEFT('Rekening Jaar-1'!$A$1:$A$1000,LEN($B17)))),"",VALUE(LEFT('Rekening Jaar-1'!$A$1:$A$1000,LEN($B17))))&gt;=$B17,'Rekening Jaar-1'!$D$1:$D$1000,0)) - SUM(IF(IF(ISERROR(VALUE(LEFT('Rekening Jaar-1'!$A$1:$A$1000,LEN($C17)))),"",VALUE(LEFT('Rekening Jaar-1'!$A$1:$A$1000,LEN($C17))))&gt;$C17,'Rekening Jaar-1'!$D$1:$D$1000,0))</f>
        <v>0</v>
      </c>
      <c r="F17" s="16">
        <f t="shared" si="0"/>
        <v>0</v>
      </c>
      <c r="G17" s="19">
        <f t="array" ref="G17">SUM(IF(IF(ISERROR(VALUE(LEFT('Rekening Jaar'!$A$1:$A$1000,LEN($B17)))),"",VALUE(LEFT('Rekening Jaar'!$A$1:$A$1000,LEN($B17))))&gt;=$B17,'Rekening Jaar'!$C$1:$C$1000,0)) - SUM(IF(IF(ISERROR(VALUE(LEFT('Rekening Jaar'!$A$1:$A$1000,LEN($C17)))),"",VALUE(LEFT('Rekening Jaar'!$A$1:$A$1000,LEN($C17))))&gt;$C17,'Rekening Jaar'!$C$1:$C$1000,0))</f>
        <v>0</v>
      </c>
      <c r="H17" s="2">
        <f t="array" ref="H17">SUM(IF(IF(ISERROR(VALUE(LEFT('Rekening Jaar'!$A$1:$A$1000,LEN($B17)))),"",VALUE(LEFT('Rekening Jaar'!$A$1:$A$1000,LEN($B17))))&gt;=$B17,'Rekening Jaar'!$D$1:$D$1000,0)) - SUM(IF(IF(ISERROR(VALUE(LEFT('Rekening Jaar'!$A$1:$A$1000,LEN($C17)))),"",VALUE(LEFT('Rekening Jaar'!$A$1:$A$1000,LEN($C17))))&gt;$C17,'Rekening Jaar'!$D$1:$D$1000,0))</f>
        <v>0</v>
      </c>
      <c r="I17" s="16">
        <f t="shared" si="1"/>
        <v>0</v>
      </c>
    </row>
    <row r="18" spans="1:9" x14ac:dyDescent="0.2">
      <c r="A18" s="2" t="s">
        <v>165</v>
      </c>
      <c r="B18" s="17">
        <v>4000</v>
      </c>
      <c r="C18" s="18">
        <v>4099</v>
      </c>
      <c r="D18" s="19">
        <f t="array" ref="D18">SUM(IF(IF(ISERROR(VALUE(LEFT('Rekening Jaar-1'!$A$1:$A$1000,LEN($B18)))),"",VALUE(LEFT('Rekening Jaar-1'!$A$1:$A$1000,LEN($B18))))&gt;=$B18,'Rekening Jaar-1'!$C$1:$C$1000,0)) - SUM(IF(IF(ISERROR(VALUE(LEFT('Rekening Jaar-1'!$A$1:$A$1000,LEN($C18)))),"",VALUE(LEFT('Rekening Jaar-1'!$A$1:$A$1000,LEN($C18))))&gt;$C18,'Rekening Jaar-1'!$C$1:$C$1000,0))</f>
        <v>0</v>
      </c>
      <c r="E18" s="2">
        <f t="array" ref="E18">SUM(IF(IF(ISERROR(VALUE(LEFT('Rekening Jaar-1'!$A$1:$A$1000,LEN($B18)))),"",VALUE(LEFT('Rekening Jaar-1'!$A$1:$A$1000,LEN($B18))))&gt;=$B18,'Rekening Jaar-1'!$D$1:$D$1000,0)) - SUM(IF(IF(ISERROR(VALUE(LEFT('Rekening Jaar-1'!$A$1:$A$1000,LEN($C18)))),"",VALUE(LEFT('Rekening Jaar-1'!$A$1:$A$1000,LEN($C18))))&gt;$C18,'Rekening Jaar-1'!$D$1:$D$1000,0))</f>
        <v>0</v>
      </c>
      <c r="F18" s="16">
        <f t="shared" si="0"/>
        <v>0</v>
      </c>
      <c r="G18" s="19">
        <f t="array" ref="G18">SUM(IF(IF(ISERROR(VALUE(LEFT('Rekening Jaar'!$A$1:$A$1000,LEN($B18)))),"",VALUE(LEFT('Rekening Jaar'!$A$1:$A$1000,LEN($B18))))&gt;=$B18,'Rekening Jaar'!$C$1:$C$1000,0)) - SUM(IF(IF(ISERROR(VALUE(LEFT('Rekening Jaar'!$A$1:$A$1000,LEN($C18)))),"",VALUE(LEFT('Rekening Jaar'!$A$1:$A$1000,LEN($C18))))&gt;$C18,'Rekening Jaar'!$C$1:$C$1000,0))</f>
        <v>0</v>
      </c>
      <c r="H18" s="2">
        <f t="array" ref="H18">SUM(IF(IF(ISERROR(VALUE(LEFT('Rekening Jaar'!$A$1:$A$1000,LEN($B18)))),"",VALUE(LEFT('Rekening Jaar'!$A$1:$A$1000,LEN($B18))))&gt;=$B18,'Rekening Jaar'!$D$1:$D$1000,0)) - SUM(IF(IF(ISERROR(VALUE(LEFT('Rekening Jaar'!$A$1:$A$1000,LEN($C18)))),"",VALUE(LEFT('Rekening Jaar'!$A$1:$A$1000,LEN($C18))))&gt;$C18,'Rekening Jaar'!$D$1:$D$1000,0))</f>
        <v>0</v>
      </c>
      <c r="I18" s="16">
        <f t="shared" si="1"/>
        <v>0</v>
      </c>
    </row>
    <row r="19" spans="1:9" x14ac:dyDescent="0.2">
      <c r="A19" s="2" t="s">
        <v>166</v>
      </c>
      <c r="B19" s="17">
        <v>4100</v>
      </c>
      <c r="C19" s="18">
        <v>4199</v>
      </c>
      <c r="D19" s="19">
        <f t="array" ref="D19">SUM(IF(IF(ISERROR(VALUE(LEFT('Rekening Jaar-1'!$A$1:$A$1000,LEN($B19)))),"",VALUE(LEFT('Rekening Jaar-1'!$A$1:$A$1000,LEN($B19))))&gt;=$B19,'Rekening Jaar-1'!$C$1:$C$1000,0)) - SUM(IF(IF(ISERROR(VALUE(LEFT('Rekening Jaar-1'!$A$1:$A$1000,LEN($C19)))),"",VALUE(LEFT('Rekening Jaar-1'!$A$1:$A$1000,LEN($C19))))&gt;$C19,'Rekening Jaar-1'!$C$1:$C$1000,0))</f>
        <v>0</v>
      </c>
      <c r="E19" s="2">
        <f t="array" ref="E19">SUM(IF(IF(ISERROR(VALUE(LEFT('Rekening Jaar-1'!$A$1:$A$1000,LEN($B19)))),"",VALUE(LEFT('Rekening Jaar-1'!$A$1:$A$1000,LEN($B19))))&gt;=$B19,'Rekening Jaar-1'!$D$1:$D$1000,0)) - SUM(IF(IF(ISERROR(VALUE(LEFT('Rekening Jaar-1'!$A$1:$A$1000,LEN($C19)))),"",VALUE(LEFT('Rekening Jaar-1'!$A$1:$A$1000,LEN($C19))))&gt;$C19,'Rekening Jaar-1'!$D$1:$D$1000,0))</f>
        <v>0</v>
      </c>
      <c r="F19" s="16">
        <f t="shared" si="0"/>
        <v>0</v>
      </c>
      <c r="G19" s="19">
        <f t="array" ref="G19">SUM(IF(IF(ISERROR(VALUE(LEFT('Rekening Jaar'!$A$1:$A$1000,LEN($B19)))),"",VALUE(LEFT('Rekening Jaar'!$A$1:$A$1000,LEN($B19))))&gt;=$B19,'Rekening Jaar'!$C$1:$C$1000,0)) - SUM(IF(IF(ISERROR(VALUE(LEFT('Rekening Jaar'!$A$1:$A$1000,LEN($C19)))),"",VALUE(LEFT('Rekening Jaar'!$A$1:$A$1000,LEN($C19))))&gt;$C19,'Rekening Jaar'!$C$1:$C$1000,0))</f>
        <v>0</v>
      </c>
      <c r="H19" s="2">
        <f t="array" ref="H19">SUM(IF(IF(ISERROR(VALUE(LEFT('Rekening Jaar'!$A$1:$A$1000,LEN($B19)))),"",VALUE(LEFT('Rekening Jaar'!$A$1:$A$1000,LEN($B19))))&gt;=$B19,'Rekening Jaar'!$D$1:$D$1000,0)) - SUM(IF(IF(ISERROR(VALUE(LEFT('Rekening Jaar'!$A$1:$A$1000,LEN($C19)))),"",VALUE(LEFT('Rekening Jaar'!$A$1:$A$1000,LEN($C19))))&gt;$C19,'Rekening Jaar'!$D$1:$D$1000,0))</f>
        <v>0</v>
      </c>
      <c r="I19" s="16">
        <f t="shared" si="1"/>
        <v>0</v>
      </c>
    </row>
    <row r="20" spans="1:9" x14ac:dyDescent="0.2">
      <c r="A20" s="2" t="s">
        <v>167</v>
      </c>
      <c r="B20" s="17">
        <v>5000</v>
      </c>
      <c r="C20" s="18">
        <v>5399</v>
      </c>
      <c r="D20" s="19">
        <f t="array" ref="D20">SUM(IF(IF(ISERROR(VALUE(LEFT('Rekening Jaar-1'!$A$1:$A$1000,LEN($B20)))),"",VALUE(LEFT('Rekening Jaar-1'!$A$1:$A$1000,LEN($B20))))&gt;=$B20,'Rekening Jaar-1'!$C$1:$C$1000,0)) - SUM(IF(IF(ISERROR(VALUE(LEFT('Rekening Jaar-1'!$A$1:$A$1000,LEN($C20)))),"",VALUE(LEFT('Rekening Jaar-1'!$A$1:$A$1000,LEN($C20))))&gt;$C20,'Rekening Jaar-1'!$C$1:$C$1000,0))</f>
        <v>0</v>
      </c>
      <c r="E20" s="2">
        <f t="array" ref="E20">SUM(IF(IF(ISERROR(VALUE(LEFT('Rekening Jaar-1'!$A$1:$A$1000,LEN($B20)))),"",VALUE(LEFT('Rekening Jaar-1'!$A$1:$A$1000,LEN($B20))))&gt;=$B20,'Rekening Jaar-1'!$D$1:$D$1000,0)) - SUM(IF(IF(ISERROR(VALUE(LEFT('Rekening Jaar-1'!$A$1:$A$1000,LEN($C20)))),"",VALUE(LEFT('Rekening Jaar-1'!$A$1:$A$1000,LEN($C20))))&gt;$C20,'Rekening Jaar-1'!$D$1:$D$1000,0))</f>
        <v>0</v>
      </c>
      <c r="F20" s="16">
        <f t="shared" si="0"/>
        <v>0</v>
      </c>
      <c r="G20" s="19">
        <f t="array" ref="G20">SUM(IF(IF(ISERROR(VALUE(LEFT('Rekening Jaar'!$A$1:$A$1000,LEN($B20)))),"",VALUE(LEFT('Rekening Jaar'!$A$1:$A$1000,LEN($B20))))&gt;=$B20,'Rekening Jaar'!$C$1:$C$1000,0)) - SUM(IF(IF(ISERROR(VALUE(LEFT('Rekening Jaar'!$A$1:$A$1000,LEN($C20)))),"",VALUE(LEFT('Rekening Jaar'!$A$1:$A$1000,LEN($C20))))&gt;$C20,'Rekening Jaar'!$C$1:$C$1000,0))</f>
        <v>0</v>
      </c>
      <c r="H20" s="2">
        <f t="array" ref="H20">SUM(IF(IF(ISERROR(VALUE(LEFT('Rekening Jaar'!$A$1:$A$1000,LEN($B20)))),"",VALUE(LEFT('Rekening Jaar'!$A$1:$A$1000,LEN($B20))))&gt;=$B20,'Rekening Jaar'!$D$1:$D$1000,0)) - SUM(IF(IF(ISERROR(VALUE(LEFT('Rekening Jaar'!$A$1:$A$1000,LEN($C20)))),"",VALUE(LEFT('Rekening Jaar'!$A$1:$A$1000,LEN($C20))))&gt;$C20,'Rekening Jaar'!$D$1:$D$1000,0))</f>
        <v>0</v>
      </c>
      <c r="I20" s="16">
        <f t="shared" si="1"/>
        <v>0</v>
      </c>
    </row>
    <row r="21" spans="1:9" x14ac:dyDescent="0.2">
      <c r="A21" s="2" t="s">
        <v>395</v>
      </c>
      <c r="B21" s="17">
        <v>5400</v>
      </c>
      <c r="C21" s="18">
        <v>5899</v>
      </c>
      <c r="D21" s="19">
        <f t="array" ref="D21">SUM(IF(IF(ISERROR(VALUE(LEFT('Rekening Jaar-1'!$A$1:$A$1000,LEN($B21)))),"",VALUE(LEFT('Rekening Jaar-1'!$A$1:$A$1000,LEN($B21))))&gt;=$B21,'Rekening Jaar-1'!$C$1:$C$1000,0)) - SUM(IF(IF(ISERROR(VALUE(LEFT('Rekening Jaar-1'!$A$1:$A$1000,LEN($C21)))),"",VALUE(LEFT('Rekening Jaar-1'!$A$1:$A$1000,LEN($C21))))&gt;$C21,'Rekening Jaar-1'!$C$1:$C$1000,0))</f>
        <v>0</v>
      </c>
      <c r="E21" s="2">
        <f t="array" ref="E21">SUM(IF(IF(ISERROR(VALUE(LEFT('Rekening Jaar-1'!$A$1:$A$1000,LEN($B21)))),"",VALUE(LEFT('Rekening Jaar-1'!$A$1:$A$1000,LEN($B21))))&gt;=$B21,'Rekening Jaar-1'!$D$1:$D$1000,0)) - SUM(IF(IF(ISERROR(VALUE(LEFT('Rekening Jaar-1'!$A$1:$A$1000,LEN($C21)))),"",VALUE(LEFT('Rekening Jaar-1'!$A$1:$A$1000,LEN($C21))))&gt;$C21,'Rekening Jaar-1'!$D$1:$D$1000,0))</f>
        <v>0</v>
      </c>
      <c r="F21" s="16">
        <f t="shared" si="0"/>
        <v>0</v>
      </c>
      <c r="G21" s="19">
        <f t="array" ref="G21">SUM(IF(IF(ISERROR(VALUE(LEFT('Rekening Jaar'!$A$1:$A$1000,LEN($B21)))),"",VALUE(LEFT('Rekening Jaar'!$A$1:$A$1000,LEN($B21))))&gt;=$B21,'Rekening Jaar'!$C$1:$C$1000,0)) - SUM(IF(IF(ISERROR(VALUE(LEFT('Rekening Jaar'!$A$1:$A$1000,LEN($C21)))),"",VALUE(LEFT('Rekening Jaar'!$A$1:$A$1000,LEN($C21))))&gt;$C21,'Rekening Jaar'!$C$1:$C$1000,0))</f>
        <v>0</v>
      </c>
      <c r="H21" s="2">
        <f t="array" ref="H21">SUM(IF(IF(ISERROR(VALUE(LEFT('Rekening Jaar'!$A$1:$A$1000,LEN($B21)))),"",VALUE(LEFT('Rekening Jaar'!$A$1:$A$1000,LEN($B21))))&gt;=$B21,'Rekening Jaar'!$D$1:$D$1000,0)) - SUM(IF(IF(ISERROR(VALUE(LEFT('Rekening Jaar'!$A$1:$A$1000,LEN($C21)))),"",VALUE(LEFT('Rekening Jaar'!$A$1:$A$1000,LEN($C21))))&gt;$C21,'Rekening Jaar'!$D$1:$D$1000,0))</f>
        <v>0</v>
      </c>
      <c r="I21" s="16">
        <f t="shared" si="1"/>
        <v>0</v>
      </c>
    </row>
    <row r="22" spans="1:9" x14ac:dyDescent="0.2">
      <c r="A22" s="20" t="s">
        <v>488</v>
      </c>
      <c r="B22" s="21">
        <v>4900</v>
      </c>
      <c r="C22" s="22">
        <v>4919</v>
      </c>
      <c r="D22" s="23">
        <f t="array" ref="D22">SUM(IF(IF(ISERROR(VALUE(LEFT('Rekening Jaar-1'!$A$1:$A$1000,LEN($B22)))),"",VALUE(LEFT('Rekening Jaar-1'!$A$1:$A$1000,LEN($B22))))&gt;=$B22,'Rekening Jaar-1'!$C$1:$C$1000,0)) - SUM(IF(IF(ISERROR(VALUE(LEFT('Rekening Jaar-1'!$A$1:$A$1000,LEN($C22)))),"",VALUE(LEFT('Rekening Jaar-1'!$A$1:$A$1000,LEN($C22))))&gt;$C22,'Rekening Jaar-1'!$C$1:$C$1000,0))</f>
        <v>0</v>
      </c>
      <c r="E22" s="20">
        <f t="array" ref="E22">SUM(IF(IF(ISERROR(VALUE(LEFT('Rekening Jaar-1'!$A$1:$A$1000,LEN($B22)))),"",VALUE(LEFT('Rekening Jaar-1'!$A$1:$A$1000,LEN($B22))))&gt;=$B22,'Rekening Jaar-1'!$D$1:$D$1000,0)) - SUM(IF(IF(ISERROR(VALUE(LEFT('Rekening Jaar-1'!$A$1:$A$1000,LEN($C22)))),"",VALUE(LEFT('Rekening Jaar-1'!$A$1:$A$1000,LEN($C22))))&gt;$C22,'Rekening Jaar-1'!$D$1:$D$1000,0))</f>
        <v>0</v>
      </c>
      <c r="F22" s="24">
        <f t="shared" si="0"/>
        <v>0</v>
      </c>
      <c r="G22" s="23">
        <f t="array" ref="G22">SUM(IF(IF(ISERROR(VALUE(LEFT('Rekening Jaar'!$A$1:$A$1000,LEN($B22)))),"",VALUE(LEFT('Rekening Jaar'!$A$1:$A$1000,LEN($B22))))&gt;=$B22,'Rekening Jaar'!$C$1:$C$1000,0)) - SUM(IF(IF(ISERROR(VALUE(LEFT('Rekening Jaar'!$A$1:$A$1000,LEN($C22)))),"",VALUE(LEFT('Rekening Jaar'!$A$1:$A$1000,LEN($C22))))&gt;$C22,'Rekening Jaar'!$C$1:$C$1000,0))</f>
        <v>0</v>
      </c>
      <c r="H22" s="20">
        <f t="array" ref="H22">SUM(IF(IF(ISERROR(VALUE(LEFT('Rekening Jaar'!$A$1:$A$1000,LEN($B22)))),"",VALUE(LEFT('Rekening Jaar'!$A$1:$A$1000,LEN($B22))))&gt;=$B22,'Rekening Jaar'!$D$1:$D$1000,0)) - SUM(IF(IF(ISERROR(VALUE(LEFT('Rekening Jaar'!$A$1:$A$1000,LEN($C22)))),"",VALUE(LEFT('Rekening Jaar'!$A$1:$A$1000,LEN($C22))))&gt;$C22,'Rekening Jaar'!$D$1:$D$1000,0))</f>
        <v>0</v>
      </c>
      <c r="I22" s="24">
        <f t="shared" si="1"/>
        <v>0</v>
      </c>
    </row>
    <row r="23" spans="1:9" x14ac:dyDescent="0.2">
      <c r="A23" s="10" t="s">
        <v>154</v>
      </c>
      <c r="B23" s="17"/>
      <c r="C23" s="18"/>
      <c r="D23" s="19">
        <f t="shared" ref="D23:I23" si="2">SUM(D4:D22)</f>
        <v>0</v>
      </c>
      <c r="E23" s="2">
        <f t="shared" si="2"/>
        <v>0</v>
      </c>
      <c r="F23" s="16">
        <f t="shared" si="2"/>
        <v>0</v>
      </c>
      <c r="G23" s="19">
        <f t="shared" si="2"/>
        <v>0</v>
      </c>
      <c r="H23" s="2">
        <f t="shared" si="2"/>
        <v>0</v>
      </c>
      <c r="I23" s="16">
        <f t="shared" si="2"/>
        <v>0</v>
      </c>
    </row>
    <row r="24" spans="1:9" x14ac:dyDescent="0.2">
      <c r="B24" s="17"/>
      <c r="C24" s="18"/>
      <c r="D24" s="19"/>
      <c r="F24" s="16"/>
      <c r="G24" s="19"/>
      <c r="I24" s="16"/>
    </row>
    <row r="25" spans="1:9" x14ac:dyDescent="0.2">
      <c r="A25" s="2" t="s">
        <v>207</v>
      </c>
      <c r="B25" s="17"/>
      <c r="C25" s="18"/>
      <c r="D25" s="19">
        <f t="shared" ref="D25:I25" si="3">SUM(D4:D11)</f>
        <v>0</v>
      </c>
      <c r="E25" s="2">
        <f t="shared" si="3"/>
        <v>0</v>
      </c>
      <c r="F25" s="16">
        <f t="shared" si="3"/>
        <v>0</v>
      </c>
      <c r="G25" s="19">
        <f t="shared" si="3"/>
        <v>0</v>
      </c>
      <c r="H25" s="2">
        <f t="shared" si="3"/>
        <v>0</v>
      </c>
      <c r="I25" s="16">
        <f t="shared" si="3"/>
        <v>0</v>
      </c>
    </row>
    <row r="26" spans="1:9" x14ac:dyDescent="0.2">
      <c r="A26" s="2" t="s">
        <v>201</v>
      </c>
      <c r="B26" s="17"/>
      <c r="C26" s="18"/>
      <c r="D26" s="19">
        <f t="shared" ref="D26:I26" si="4">SUM(D15:D22)</f>
        <v>0</v>
      </c>
      <c r="E26" s="2">
        <f t="shared" si="4"/>
        <v>0</v>
      </c>
      <c r="F26" s="16">
        <f t="shared" si="4"/>
        <v>0</v>
      </c>
      <c r="G26" s="19">
        <f t="shared" si="4"/>
        <v>0</v>
      </c>
      <c r="H26" s="2">
        <f t="shared" si="4"/>
        <v>0</v>
      </c>
      <c r="I26" s="16">
        <f t="shared" si="4"/>
        <v>0</v>
      </c>
    </row>
    <row r="27" spans="1:9" x14ac:dyDescent="0.2">
      <c r="B27" s="17"/>
      <c r="C27" s="18"/>
      <c r="D27" s="19"/>
      <c r="F27" s="16"/>
      <c r="G27" s="19"/>
      <c r="I27" s="16"/>
    </row>
    <row r="28" spans="1:9" x14ac:dyDescent="0.2">
      <c r="A28" s="2" t="s">
        <v>199</v>
      </c>
      <c r="B28" s="17"/>
      <c r="C28" s="18"/>
      <c r="D28" s="19">
        <f t="shared" ref="D28:I28" si="5">SUM(D4:D16)</f>
        <v>0</v>
      </c>
      <c r="E28" s="2">
        <f t="shared" si="5"/>
        <v>0</v>
      </c>
      <c r="F28" s="16">
        <f t="shared" si="5"/>
        <v>0</v>
      </c>
      <c r="G28" s="19">
        <f t="shared" si="5"/>
        <v>0</v>
      </c>
      <c r="H28" s="2">
        <f t="shared" si="5"/>
        <v>0</v>
      </c>
      <c r="I28" s="16">
        <f t="shared" si="5"/>
        <v>0</v>
      </c>
    </row>
    <row r="29" spans="1:9" x14ac:dyDescent="0.2">
      <c r="A29" s="2" t="s">
        <v>200</v>
      </c>
      <c r="B29" s="17"/>
      <c r="C29" s="18"/>
      <c r="D29" s="19">
        <f t="shared" ref="D29:I29" si="6">SUM(D17:D22)</f>
        <v>0</v>
      </c>
      <c r="E29" s="2">
        <f t="shared" si="6"/>
        <v>0</v>
      </c>
      <c r="F29" s="16">
        <f t="shared" si="6"/>
        <v>0</v>
      </c>
      <c r="G29" s="19">
        <f t="shared" si="6"/>
        <v>0</v>
      </c>
      <c r="H29" s="2">
        <f t="shared" si="6"/>
        <v>0</v>
      </c>
      <c r="I29" s="16">
        <f t="shared" si="6"/>
        <v>0</v>
      </c>
    </row>
    <row r="30" spans="1:9" x14ac:dyDescent="0.2">
      <c r="B30" s="17"/>
      <c r="C30" s="18"/>
      <c r="D30" s="19"/>
      <c r="F30" s="16"/>
      <c r="G30" s="19"/>
      <c r="I30" s="16"/>
    </row>
    <row r="31" spans="1:9" x14ac:dyDescent="0.2">
      <c r="A31" s="2" t="s">
        <v>580</v>
      </c>
      <c r="B31" s="17">
        <v>5000</v>
      </c>
      <c r="C31" s="18">
        <v>5099</v>
      </c>
      <c r="D31" s="19">
        <f t="array" ref="D31">SUM(IF(IF(ISERROR(VALUE(LEFT('Rekening Jaar-1'!$A$1:$A$1000,LEN($B31)))),"",VALUE(LEFT('Rekening Jaar-1'!$A$1:$A$1000,LEN($B31))))&gt;=$B31,'Rekening Jaar-1'!$C$1:$C$1000,0)) - SUM(IF(IF(ISERROR(VALUE(LEFT('Rekening Jaar-1'!$A$1:$A$1000,LEN($C31)))),"",VALUE(LEFT('Rekening Jaar-1'!$A$1:$A$1000,LEN($C31))))&gt;$C31,'Rekening Jaar-1'!$C$1:$C$1000,0))</f>
        <v>0</v>
      </c>
      <c r="E31" s="2">
        <f t="array" ref="E31">SUM(IF(IF(ISERROR(VALUE(LEFT('Rekening Jaar-1'!$A$1:$A$1000,LEN($B31)))),"",VALUE(LEFT('Rekening Jaar-1'!$A$1:$A$1000,LEN($B31))))&gt;=$B31,'Rekening Jaar-1'!$D$1:$D$1000,0)) - SUM(IF(IF(ISERROR(VALUE(LEFT('Rekening Jaar-1'!$A$1:$A$1000,LEN($C31)))),"",VALUE(LEFT('Rekening Jaar-1'!$A$1:$A$1000,LEN($C31))))&gt;$C31,'Rekening Jaar-1'!$D$1:$D$1000,0))</f>
        <v>0</v>
      </c>
      <c r="F31" s="16">
        <f>D31-E31</f>
        <v>0</v>
      </c>
      <c r="G31" s="19">
        <f t="array" ref="G31">SUM(IF(IF(ISERROR(VALUE(LEFT('Rekening Jaar'!$A$1:$A$1000,LEN($B31)))),"",VALUE(LEFT('Rekening Jaar'!$A$1:$A$1000,LEN($B31))))&gt;=$B31,'Rekening Jaar'!$C$1:$C$1000,0)) - SUM(IF(IF(ISERROR(VALUE(LEFT('Rekening Jaar'!$A$1:$A$1000,LEN($C31)))),"",VALUE(LEFT('Rekening Jaar'!$A$1:$A$1000,LEN($C31))))&gt;$C31,'Rekening Jaar'!$C$1:$C$1000,0))</f>
        <v>0</v>
      </c>
      <c r="H31" s="2">
        <f t="array" ref="H31">SUM(IF(IF(ISERROR(VALUE(LEFT('Rekening Jaar'!$A$1:$A$1000,LEN($B31)))),"",VALUE(LEFT('Rekening Jaar'!$A$1:$A$1000,LEN($B31))))&gt;=$B31,'Rekening Jaar'!$D$1:$D$1000,0)) - SUM(IF(IF(ISERROR(VALUE(LEFT('Rekening Jaar'!$A$1:$A$1000,LEN($C31)))),"",VALUE(LEFT('Rekening Jaar'!$A$1:$A$1000,LEN($C31))))&gt;$C31,'Rekening Jaar'!$D$1:$D$1000,0))</f>
        <v>0</v>
      </c>
      <c r="I31" s="16">
        <f>G31-H31</f>
        <v>0</v>
      </c>
    </row>
    <row r="32" spans="1:9" x14ac:dyDescent="0.2">
      <c r="A32" s="2" t="s">
        <v>81</v>
      </c>
      <c r="B32" s="17">
        <v>5100</v>
      </c>
      <c r="C32" s="18">
        <v>5199</v>
      </c>
      <c r="D32" s="19">
        <f t="array" ref="D32">SUM(IF(IF(ISERROR(VALUE(LEFT('Rekening Jaar-1'!$A$1:$A$1000,LEN($B32)))),"",VALUE(LEFT('Rekening Jaar-1'!$A$1:$A$1000,LEN($B32))))&gt;=$B32,'Rekening Jaar-1'!$C$1:$C$1000,0)) - SUM(IF(IF(ISERROR(VALUE(LEFT('Rekening Jaar-1'!$A$1:$A$1000,LEN($C32)))),"",VALUE(LEFT('Rekening Jaar-1'!$A$1:$A$1000,LEN($C32))))&gt;$C32,'Rekening Jaar-1'!$C$1:$C$1000,0))</f>
        <v>0</v>
      </c>
      <c r="E32" s="2">
        <f t="array" ref="E32">SUM(IF(IF(ISERROR(VALUE(LEFT('Rekening Jaar-1'!$A$1:$A$1000,LEN($B32)))),"",VALUE(LEFT('Rekening Jaar-1'!$A$1:$A$1000,LEN($B32))))&gt;=$B32,'Rekening Jaar-1'!$D$1:$D$1000,0)) - SUM(IF(IF(ISERROR(VALUE(LEFT('Rekening Jaar-1'!$A$1:$A$1000,LEN($C32)))),"",VALUE(LEFT('Rekening Jaar-1'!$A$1:$A$1000,LEN($C32))))&gt;$C32,'Rekening Jaar-1'!$D$1:$D$1000,0))</f>
        <v>0</v>
      </c>
      <c r="F32" s="16">
        <f>D32-E32</f>
        <v>0</v>
      </c>
      <c r="G32" s="19">
        <f t="array" ref="G32">SUM(IF(IF(ISERROR(VALUE(LEFT('Rekening Jaar'!$A$1:$A$1000,LEN($B32)))),"",VALUE(LEFT('Rekening Jaar'!$A$1:$A$1000,LEN($B32))))&gt;=$B32,'Rekening Jaar'!$C$1:$C$1000,0)) - SUM(IF(IF(ISERROR(VALUE(LEFT('Rekening Jaar'!$A$1:$A$1000,LEN($C32)))),"",VALUE(LEFT('Rekening Jaar'!$A$1:$A$1000,LEN($C32))))&gt;$C32,'Rekening Jaar'!$C$1:$C$1000,0))</f>
        <v>0</v>
      </c>
      <c r="H32" s="2">
        <f t="array" ref="H32">SUM(IF(IF(ISERROR(VALUE(LEFT('Rekening Jaar'!$A$1:$A$1000,LEN($B32)))),"",VALUE(LEFT('Rekening Jaar'!$A$1:$A$1000,LEN($B32))))&gt;=$B32,'Rekening Jaar'!$D$1:$D$1000,0)) - SUM(IF(IF(ISERROR(VALUE(LEFT('Rekening Jaar'!$A$1:$A$1000,LEN($C32)))),"",VALUE(LEFT('Rekening Jaar'!$A$1:$A$1000,LEN($C32))))&gt;$C32,'Rekening Jaar'!$D$1:$D$1000,0))</f>
        <v>0</v>
      </c>
      <c r="I32" s="16">
        <f>G32-H32</f>
        <v>0</v>
      </c>
    </row>
    <row r="33" spans="1:9" x14ac:dyDescent="0.2">
      <c r="A33" s="2" t="s">
        <v>82</v>
      </c>
      <c r="B33" s="17">
        <v>5200</v>
      </c>
      <c r="C33" s="18">
        <v>5299</v>
      </c>
      <c r="D33" s="19">
        <f t="array" ref="D33">SUM(IF(IF(ISERROR(VALUE(LEFT('Rekening Jaar-1'!$A$1:$A$1000,LEN($B33)))),"",VALUE(LEFT('Rekening Jaar-1'!$A$1:$A$1000,LEN($B33))))&gt;=$B33,'Rekening Jaar-1'!$C$1:$C$1000,0)) - SUM(IF(IF(ISERROR(VALUE(LEFT('Rekening Jaar-1'!$A$1:$A$1000,LEN($C33)))),"",VALUE(LEFT('Rekening Jaar-1'!$A$1:$A$1000,LEN($C33))))&gt;$C33,'Rekening Jaar-1'!$C$1:$C$1000,0))</f>
        <v>0</v>
      </c>
      <c r="E33" s="2">
        <f t="array" ref="E33">SUM(IF(IF(ISERROR(VALUE(LEFT('Rekening Jaar-1'!$A$1:$A$1000,LEN($B33)))),"",VALUE(LEFT('Rekening Jaar-1'!$A$1:$A$1000,LEN($B33))))&gt;=$B33,'Rekening Jaar-1'!$D$1:$D$1000,0)) - SUM(IF(IF(ISERROR(VALUE(LEFT('Rekening Jaar-1'!$A$1:$A$1000,LEN($C33)))),"",VALUE(LEFT('Rekening Jaar-1'!$A$1:$A$1000,LEN($C33))))&gt;$C33,'Rekening Jaar-1'!$D$1:$D$1000,0))</f>
        <v>0</v>
      </c>
      <c r="F33" s="16">
        <f>D33-E33</f>
        <v>0</v>
      </c>
      <c r="G33" s="19">
        <f t="array" ref="G33">SUM(IF(IF(ISERROR(VALUE(LEFT('Rekening Jaar'!$A$1:$A$1000,LEN($B33)))),"",VALUE(LEFT('Rekening Jaar'!$A$1:$A$1000,LEN($B33))))&gt;=$B33,'Rekening Jaar'!$C$1:$C$1000,0)) - SUM(IF(IF(ISERROR(VALUE(LEFT('Rekening Jaar'!$A$1:$A$1000,LEN($C33)))),"",VALUE(LEFT('Rekening Jaar'!$A$1:$A$1000,LEN($C33))))&gt;$C33,'Rekening Jaar'!$C$1:$C$1000,0))</f>
        <v>0</v>
      </c>
      <c r="H33" s="2">
        <f t="array" ref="H33">SUM(IF(IF(ISERROR(VALUE(LEFT('Rekening Jaar'!$A$1:$A$1000,LEN($B33)))),"",VALUE(LEFT('Rekening Jaar'!$A$1:$A$1000,LEN($B33))))&gt;=$B33,'Rekening Jaar'!$D$1:$D$1000,0)) - SUM(IF(IF(ISERROR(VALUE(LEFT('Rekening Jaar'!$A$1:$A$1000,LEN($C33)))),"",VALUE(LEFT('Rekening Jaar'!$A$1:$A$1000,LEN($C33))))&gt;$C33,'Rekening Jaar'!$D$1:$D$1000,0))</f>
        <v>0</v>
      </c>
      <c r="I33" s="16">
        <f>G33-H33</f>
        <v>0</v>
      </c>
    </row>
    <row r="34" spans="1:9" x14ac:dyDescent="0.2">
      <c r="A34" s="2" t="s">
        <v>83</v>
      </c>
      <c r="B34" s="17">
        <v>5300</v>
      </c>
      <c r="C34" s="18">
        <v>5399</v>
      </c>
      <c r="D34" s="19">
        <f t="array" ref="D34">SUM(IF(IF(ISERROR(VALUE(LEFT('Rekening Jaar-1'!$A$1:$A$1000,LEN($B34)))),"",VALUE(LEFT('Rekening Jaar-1'!$A$1:$A$1000,LEN($B34))))&gt;=$B34,'Rekening Jaar-1'!$C$1:$C$1000,0)) - SUM(IF(IF(ISERROR(VALUE(LEFT('Rekening Jaar-1'!$A$1:$A$1000,LEN($C34)))),"",VALUE(LEFT('Rekening Jaar-1'!$A$1:$A$1000,LEN($C34))))&gt;$C34,'Rekening Jaar-1'!$C$1:$C$1000,0))</f>
        <v>0</v>
      </c>
      <c r="E34" s="2">
        <f t="array" ref="E34">SUM(IF(IF(ISERROR(VALUE(LEFT('Rekening Jaar-1'!$A$1:$A$1000,LEN($B34)))),"",VALUE(LEFT('Rekening Jaar-1'!$A$1:$A$1000,LEN($B34))))&gt;=$B34,'Rekening Jaar-1'!$D$1:$D$1000,0)) - SUM(IF(IF(ISERROR(VALUE(LEFT('Rekening Jaar-1'!$A$1:$A$1000,LEN($C34)))),"",VALUE(LEFT('Rekening Jaar-1'!$A$1:$A$1000,LEN($C34))))&gt;$C34,'Rekening Jaar-1'!$D$1:$D$1000,0))</f>
        <v>0</v>
      </c>
      <c r="F34" s="16">
        <f>D34-E34</f>
        <v>0</v>
      </c>
      <c r="G34" s="19">
        <f t="array" ref="G34">SUM(IF(IF(ISERROR(VALUE(LEFT('Rekening Jaar'!$A$1:$A$1000,LEN($B34)))),"",VALUE(LEFT('Rekening Jaar'!$A$1:$A$1000,LEN($B34))))&gt;=$B34,'Rekening Jaar'!$C$1:$C$1000,0)) - SUM(IF(IF(ISERROR(VALUE(LEFT('Rekening Jaar'!$A$1:$A$1000,LEN($C34)))),"",VALUE(LEFT('Rekening Jaar'!$A$1:$A$1000,LEN($C34))))&gt;$C34,'Rekening Jaar'!$C$1:$C$1000,0))</f>
        <v>0</v>
      </c>
      <c r="H34" s="2">
        <f t="array" ref="H34">SUM(IF(IF(ISERROR(VALUE(LEFT('Rekening Jaar'!$A$1:$A$1000,LEN($B34)))),"",VALUE(LEFT('Rekening Jaar'!$A$1:$A$1000,LEN($B34))))&gt;=$B34,'Rekening Jaar'!$D$1:$D$1000,0)) - SUM(IF(IF(ISERROR(VALUE(LEFT('Rekening Jaar'!$A$1:$A$1000,LEN($C34)))),"",VALUE(LEFT('Rekening Jaar'!$A$1:$A$1000,LEN($C34))))&gt;$C34,'Rekening Jaar'!$D$1:$D$1000,0))</f>
        <v>0</v>
      </c>
      <c r="I34" s="16">
        <f>G34-H34</f>
        <v>0</v>
      </c>
    </row>
    <row r="35" spans="1:9" x14ac:dyDescent="0.2">
      <c r="B35" s="17"/>
      <c r="C35" s="18"/>
      <c r="D35" s="19"/>
      <c r="F35" s="16"/>
      <c r="G35" s="19"/>
      <c r="I35" s="16"/>
    </row>
    <row r="36" spans="1:9" x14ac:dyDescent="0.2">
      <c r="A36" s="2" t="s">
        <v>84</v>
      </c>
      <c r="B36" s="17">
        <v>2500</v>
      </c>
      <c r="C36" s="18">
        <v>2509</v>
      </c>
      <c r="D36" s="19">
        <f t="array" ref="D36">SUM(IF(IF(ISERROR(VALUE(LEFT('Rekening Jaar-1'!$A$1:$A$1000,LEN($B36)))),"",VALUE(LEFT('Rekening Jaar-1'!$A$1:$A$1000,LEN($B36))))&gt;=$B36,'Rekening Jaar-1'!$C$1:$C$1000,0)) - SUM(IF(IF(ISERROR(VALUE(LEFT('Rekening Jaar-1'!$A$1:$A$1000,LEN($C36)))),"",VALUE(LEFT('Rekening Jaar-1'!$A$1:$A$1000,LEN($C36))))&gt;$C36,'Rekening Jaar-1'!$C$1:$C$1000,0))</f>
        <v>0</v>
      </c>
      <c r="E36" s="2">
        <f t="array" ref="E36">SUM(IF(IF(ISERROR(VALUE(LEFT('Rekening Jaar-1'!$A$1:$A$1000,LEN($B36)))),"",VALUE(LEFT('Rekening Jaar-1'!$A$1:$A$1000,LEN($B36))))&gt;=$B36,'Rekening Jaar-1'!$D$1:$D$1000,0)) - SUM(IF(IF(ISERROR(VALUE(LEFT('Rekening Jaar-1'!$A$1:$A$1000,LEN($C36)))),"",VALUE(LEFT('Rekening Jaar-1'!$A$1:$A$1000,LEN($C36))))&gt;$C36,'Rekening Jaar-1'!$D$1:$D$1000,0))</f>
        <v>0</v>
      </c>
      <c r="F36" s="16">
        <f>D36-E36</f>
        <v>0</v>
      </c>
      <c r="G36" s="19">
        <f t="array" ref="G36">SUM(IF(IF(ISERROR(VALUE(LEFT('Rekening Jaar'!$A$1:$A$1000,LEN($B36)))),"",VALUE(LEFT('Rekening Jaar'!$A$1:$A$1000,LEN($B36))))&gt;=$B36,'Rekening Jaar'!$C$1:$C$1000,0)) - SUM(IF(IF(ISERROR(VALUE(LEFT('Rekening Jaar'!$A$1:$A$1000,LEN($C36)))),"",VALUE(LEFT('Rekening Jaar'!$A$1:$A$1000,LEN($C36))))&gt;$C36,'Rekening Jaar'!$C$1:$C$1000,0))</f>
        <v>0</v>
      </c>
      <c r="H36" s="2">
        <f t="array" ref="H36">SUM(IF(IF(ISERROR(VALUE(LEFT('Rekening Jaar'!$A$1:$A$1000,LEN($B36)))),"",VALUE(LEFT('Rekening Jaar'!$A$1:$A$1000,LEN($B36))))&gt;=$B36,'Rekening Jaar'!$D$1:$D$1000,0)) - SUM(IF(IF(ISERROR(VALUE(LEFT('Rekening Jaar'!$A$1:$A$1000,LEN($C36)))),"",VALUE(LEFT('Rekening Jaar'!$A$1:$A$1000,LEN($C36))))&gt;$C36,'Rekening Jaar'!$D$1:$D$1000,0))</f>
        <v>0</v>
      </c>
      <c r="I36" s="16">
        <f>G36-H36</f>
        <v>0</v>
      </c>
    </row>
    <row r="37" spans="1:9" x14ac:dyDescent="0.2">
      <c r="A37" s="2" t="s">
        <v>85</v>
      </c>
      <c r="B37" s="17">
        <v>2510</v>
      </c>
      <c r="C37" s="18">
        <v>2519</v>
      </c>
      <c r="D37" s="19">
        <f t="array" ref="D37">SUM(IF(IF(ISERROR(VALUE(LEFT('Rekening Jaar-1'!$A$1:$A$1000,LEN($B37)))),"",VALUE(LEFT('Rekening Jaar-1'!$A$1:$A$1000,LEN($B37))))&gt;=$B37,'Rekening Jaar-1'!$C$1:$C$1000,0)) - SUM(IF(IF(ISERROR(VALUE(LEFT('Rekening Jaar-1'!$A$1:$A$1000,LEN($C37)))),"",VALUE(LEFT('Rekening Jaar-1'!$A$1:$A$1000,LEN($C37))))&gt;$C37,'Rekening Jaar-1'!$C$1:$C$1000,0))</f>
        <v>0</v>
      </c>
      <c r="E37" s="2">
        <f t="array" ref="E37">SUM(IF(IF(ISERROR(VALUE(LEFT('Rekening Jaar-1'!$A$1:$A$1000,LEN($B37)))),"",VALUE(LEFT('Rekening Jaar-1'!$A$1:$A$1000,LEN($B37))))&gt;=$B37,'Rekening Jaar-1'!$D$1:$D$1000,0)) - SUM(IF(IF(ISERROR(VALUE(LEFT('Rekening Jaar-1'!$A$1:$A$1000,LEN($C37)))),"",VALUE(LEFT('Rekening Jaar-1'!$A$1:$A$1000,LEN($C37))))&gt;$C37,'Rekening Jaar-1'!$D$1:$D$1000,0))</f>
        <v>0</v>
      </c>
      <c r="F37" s="16">
        <f>D37-E37</f>
        <v>0</v>
      </c>
      <c r="G37" s="19">
        <f t="array" ref="G37">SUM(IF(IF(ISERROR(VALUE(LEFT('Rekening Jaar'!$A$1:$A$1000,LEN($B37)))),"",VALUE(LEFT('Rekening Jaar'!$A$1:$A$1000,LEN($B37))))&gt;=$B37,'Rekening Jaar'!$C$1:$C$1000,0)) - SUM(IF(IF(ISERROR(VALUE(LEFT('Rekening Jaar'!$A$1:$A$1000,LEN($C37)))),"",VALUE(LEFT('Rekening Jaar'!$A$1:$A$1000,LEN($C37))))&gt;$C37,'Rekening Jaar'!$C$1:$C$1000,0))</f>
        <v>0</v>
      </c>
      <c r="H37" s="2">
        <f t="array" ref="H37">SUM(IF(IF(ISERROR(VALUE(LEFT('Rekening Jaar'!$A$1:$A$1000,LEN($B37)))),"",VALUE(LEFT('Rekening Jaar'!$A$1:$A$1000,LEN($B37))))&gt;=$B37,'Rekening Jaar'!$D$1:$D$1000,0)) - SUM(IF(IF(ISERROR(VALUE(LEFT('Rekening Jaar'!$A$1:$A$1000,LEN($C37)))),"",VALUE(LEFT('Rekening Jaar'!$A$1:$A$1000,LEN($C37))))&gt;$C37,'Rekening Jaar'!$D$1:$D$1000,0))</f>
        <v>0</v>
      </c>
      <c r="I37" s="16">
        <f>G37-H37</f>
        <v>0</v>
      </c>
    </row>
    <row r="38" spans="1:9" x14ac:dyDescent="0.2">
      <c r="A38" s="2" t="s">
        <v>86</v>
      </c>
      <c r="B38" s="17">
        <v>2520</v>
      </c>
      <c r="C38" s="18">
        <v>2529</v>
      </c>
      <c r="D38" s="19">
        <f t="array" ref="D38">SUM(IF(IF(ISERROR(VALUE(LEFT('Rekening Jaar-1'!$A$1:$A$1000,LEN($B38)))),"",VALUE(LEFT('Rekening Jaar-1'!$A$1:$A$1000,LEN($B38))))&gt;=$B38,'Rekening Jaar-1'!$C$1:$C$1000,0)) - SUM(IF(IF(ISERROR(VALUE(LEFT('Rekening Jaar-1'!$A$1:$A$1000,LEN($C38)))),"",VALUE(LEFT('Rekening Jaar-1'!$A$1:$A$1000,LEN($C38))))&gt;$C38,'Rekening Jaar-1'!$C$1:$C$1000,0))</f>
        <v>0</v>
      </c>
      <c r="E38" s="2">
        <f t="array" ref="E38">SUM(IF(IF(ISERROR(VALUE(LEFT('Rekening Jaar-1'!$A$1:$A$1000,LEN($B38)))),"",VALUE(LEFT('Rekening Jaar-1'!$A$1:$A$1000,LEN($B38))))&gt;=$B38,'Rekening Jaar-1'!$D$1:$D$1000,0)) - SUM(IF(IF(ISERROR(VALUE(LEFT('Rekening Jaar-1'!$A$1:$A$1000,LEN($C38)))),"",VALUE(LEFT('Rekening Jaar-1'!$A$1:$A$1000,LEN($C38))))&gt;$C38,'Rekening Jaar-1'!$D$1:$D$1000,0))</f>
        <v>0</v>
      </c>
      <c r="F38" s="16">
        <f>D38-E38</f>
        <v>0</v>
      </c>
      <c r="G38" s="19">
        <f t="array" ref="G38">SUM(IF(IF(ISERROR(VALUE(LEFT('Rekening Jaar'!$A$1:$A$1000,LEN($B38)))),"",VALUE(LEFT('Rekening Jaar'!$A$1:$A$1000,LEN($B38))))&gt;=$B38,'Rekening Jaar'!$C$1:$C$1000,0)) - SUM(IF(IF(ISERROR(VALUE(LEFT('Rekening Jaar'!$A$1:$A$1000,LEN($C38)))),"",VALUE(LEFT('Rekening Jaar'!$A$1:$A$1000,LEN($C38))))&gt;$C38,'Rekening Jaar'!$C$1:$C$1000,0))</f>
        <v>0</v>
      </c>
      <c r="H38" s="2">
        <f t="array" ref="H38">SUM(IF(IF(ISERROR(VALUE(LEFT('Rekening Jaar'!$A$1:$A$1000,LEN($B38)))),"",VALUE(LEFT('Rekening Jaar'!$A$1:$A$1000,LEN($B38))))&gt;=$B38,'Rekening Jaar'!$D$1:$D$1000,0)) - SUM(IF(IF(ISERROR(VALUE(LEFT('Rekening Jaar'!$A$1:$A$1000,LEN($C38)))),"",VALUE(LEFT('Rekening Jaar'!$A$1:$A$1000,LEN($C38))))&gt;$C38,'Rekening Jaar'!$D$1:$D$1000,0))</f>
        <v>0</v>
      </c>
      <c r="I38" s="16">
        <f>G38-H38</f>
        <v>0</v>
      </c>
    </row>
    <row r="39" spans="1:9" x14ac:dyDescent="0.2">
      <c r="B39" s="17"/>
      <c r="C39" s="18"/>
      <c r="D39" s="19"/>
      <c r="F39" s="16"/>
      <c r="G39" s="19"/>
      <c r="I39" s="16"/>
    </row>
    <row r="40" spans="1:9" x14ac:dyDescent="0.2">
      <c r="A40" s="10" t="s">
        <v>286</v>
      </c>
      <c r="B40" s="17"/>
      <c r="C40" s="18"/>
      <c r="D40" s="19"/>
      <c r="F40" s="16"/>
      <c r="G40" s="19"/>
      <c r="I40" s="16"/>
    </row>
    <row r="41" spans="1:9" x14ac:dyDescent="0.2">
      <c r="A41" s="2" t="s">
        <v>348</v>
      </c>
      <c r="B41" s="17">
        <v>1000</v>
      </c>
      <c r="C41" s="18">
        <v>1099</v>
      </c>
      <c r="D41" s="19">
        <f t="array" ref="D41">SUM(IF(IF(ISERROR(VALUE(LEFT('Rekening Jaar-1'!$A$1:$A$1000,LEN($B41)))),"",VALUE(LEFT('Rekening Jaar-1'!$A$1:$A$1000,LEN($B41))))&gt;=$B41,'Rekening Jaar-1'!$C$1:$C$1000,0)) - SUM(IF(IF(ISERROR(VALUE(LEFT('Rekening Jaar-1'!$A$1:$A$1000,LEN($C41)))),"",VALUE(LEFT('Rekening Jaar-1'!$A$1:$A$1000,LEN($C41))))&gt;$C41,'Rekening Jaar-1'!$C$1:$C$1000,0))</f>
        <v>0</v>
      </c>
      <c r="E41" s="2">
        <f t="array" ref="E41">SUM(IF(IF(ISERROR(VALUE(LEFT('Rekening Jaar-1'!$A$1:$A$1000,LEN($B41)))),"",VALUE(LEFT('Rekening Jaar-1'!$A$1:$A$1000,LEN($B41))))&gt;=$B41,'Rekening Jaar-1'!$D$1:$D$1000,0)) - SUM(IF(IF(ISERROR(VALUE(LEFT('Rekening Jaar-1'!$A$1:$A$1000,LEN($C41)))),"",VALUE(LEFT('Rekening Jaar-1'!$A$1:$A$1000,LEN($C41))))&gt;$C41,'Rekening Jaar-1'!$D$1:$D$1000,0))</f>
        <v>0</v>
      </c>
      <c r="F41" s="16">
        <f>(D41-E41)*-1</f>
        <v>0</v>
      </c>
      <c r="G41" s="19">
        <f t="array" ref="G41">SUM(IF(IF(ISERROR(VALUE(LEFT('Rekening Jaar'!$A$1:$A$1000,LEN($B41)))),"",VALUE(LEFT('Rekening Jaar'!$A$1:$A$1000,LEN($B41))))&gt;=$B41,'Rekening Jaar'!$C$1:$C$1000,0)) - SUM(IF(IF(ISERROR(VALUE(LEFT('Rekening Jaar'!$A$1:$A$1000,LEN($C41)))),"",VALUE(LEFT('Rekening Jaar'!$A$1:$A$1000,LEN($C41))))&gt;$C41,'Rekening Jaar'!$C$1:$C$1000,0))</f>
        <v>0</v>
      </c>
      <c r="H41" s="2">
        <f t="array" ref="H41">SUM(IF(IF(ISERROR(VALUE(LEFT('Rekening Jaar'!$A$1:$A$1000,LEN($B41)))),"",VALUE(LEFT('Rekening Jaar'!$A$1:$A$1000,LEN($B41))))&gt;=$B41,'Rekening Jaar'!$D$1:$D$1000,0)) - SUM(IF(IF(ISERROR(VALUE(LEFT('Rekening Jaar'!$A$1:$A$1000,LEN($C41)))),"",VALUE(LEFT('Rekening Jaar'!$A$1:$A$1000,LEN($C41))))&gt;$C41,'Rekening Jaar'!$D$1:$D$1000,0))</f>
        <v>0</v>
      </c>
      <c r="I41" s="16">
        <f>(G41-H41)*-1</f>
        <v>0</v>
      </c>
    </row>
    <row r="42" spans="1:9" x14ac:dyDescent="0.2">
      <c r="A42" s="2" t="s">
        <v>349</v>
      </c>
      <c r="B42" s="17">
        <v>1200</v>
      </c>
      <c r="C42" s="18">
        <v>1299</v>
      </c>
      <c r="D42" s="19">
        <f t="array" ref="D42">SUM(IF(IF(ISERROR(VALUE(LEFT('Rekening Jaar-1'!$A$1:$A$1000,LEN($B42)))),"",VALUE(LEFT('Rekening Jaar-1'!$A$1:$A$1000,LEN($B42))))&gt;=$B42,'Rekening Jaar-1'!$C$1:$C$1000,0)) - SUM(IF(IF(ISERROR(VALUE(LEFT('Rekening Jaar-1'!$A$1:$A$1000,LEN($C42)))),"",VALUE(LEFT('Rekening Jaar-1'!$A$1:$A$1000,LEN($C42))))&gt;$C42,'Rekening Jaar-1'!$C$1:$C$1000,0))</f>
        <v>0</v>
      </c>
      <c r="E42" s="2">
        <f t="array" ref="E42">SUM(IF(IF(ISERROR(VALUE(LEFT('Rekening Jaar-1'!$A$1:$A$1000,LEN($B42)))),"",VALUE(LEFT('Rekening Jaar-1'!$A$1:$A$1000,LEN($B42))))&gt;=$B42,'Rekening Jaar-1'!$D$1:$D$1000,0)) - SUM(IF(IF(ISERROR(VALUE(LEFT('Rekening Jaar-1'!$A$1:$A$1000,LEN($C42)))),"",VALUE(LEFT('Rekening Jaar-1'!$A$1:$A$1000,LEN($C42))))&gt;$C42,'Rekening Jaar-1'!$D$1:$D$1000,0))</f>
        <v>0</v>
      </c>
      <c r="F42" s="16">
        <f t="shared" ref="F42:F63" si="7">(D42-E42)*-1</f>
        <v>0</v>
      </c>
      <c r="G42" s="19">
        <f t="array" ref="G42">SUM(IF(IF(ISERROR(VALUE(LEFT('Rekening Jaar'!$A$1:$A$1000,LEN($B42)))),"",VALUE(LEFT('Rekening Jaar'!$A$1:$A$1000,LEN($B42))))&gt;=$B42,'Rekening Jaar'!$C$1:$C$1000,0)) - SUM(IF(IF(ISERROR(VALUE(LEFT('Rekening Jaar'!$A$1:$A$1000,LEN($C42)))),"",VALUE(LEFT('Rekening Jaar'!$A$1:$A$1000,LEN($C42))))&gt;$C42,'Rekening Jaar'!$C$1:$C$1000,0))</f>
        <v>0</v>
      </c>
      <c r="H42" s="2">
        <f t="array" ref="H42">SUM(IF(IF(ISERROR(VALUE(LEFT('Rekening Jaar'!$A$1:$A$1000,LEN($B42)))),"",VALUE(LEFT('Rekening Jaar'!$A$1:$A$1000,LEN($B42))))&gt;=$B42,'Rekening Jaar'!$D$1:$D$1000,0)) - SUM(IF(IF(ISERROR(VALUE(LEFT('Rekening Jaar'!$A$1:$A$1000,LEN($C42)))),"",VALUE(LEFT('Rekening Jaar'!$A$1:$A$1000,LEN($C42))))&gt;$C42,'Rekening Jaar'!$D$1:$D$1000,0))</f>
        <v>0</v>
      </c>
      <c r="I42" s="16">
        <f t="shared" ref="I42:I63" si="8">(G42-H42)*-1</f>
        <v>0</v>
      </c>
    </row>
    <row r="43" spans="1:9" x14ac:dyDescent="0.2">
      <c r="A43" s="2" t="s">
        <v>351</v>
      </c>
      <c r="B43" s="17">
        <v>1300</v>
      </c>
      <c r="C43" s="18">
        <v>1399</v>
      </c>
      <c r="D43" s="19">
        <f t="array" ref="D43">SUM(IF(IF(ISERROR(VALUE(LEFT('Rekening Jaar-1'!$A$1:$A$1000,LEN($B43)))),"",VALUE(LEFT('Rekening Jaar-1'!$A$1:$A$1000,LEN($B43))))&gt;=$B43,'Rekening Jaar-1'!$C$1:$C$1000,0)) - SUM(IF(IF(ISERROR(VALUE(LEFT('Rekening Jaar-1'!$A$1:$A$1000,LEN($C43)))),"",VALUE(LEFT('Rekening Jaar-1'!$A$1:$A$1000,LEN($C43))))&gt;$C43,'Rekening Jaar-1'!$C$1:$C$1000,0))</f>
        <v>0</v>
      </c>
      <c r="E43" s="2">
        <f t="array" ref="E43">SUM(IF(IF(ISERROR(VALUE(LEFT('Rekening Jaar-1'!$A$1:$A$1000,LEN($B43)))),"",VALUE(LEFT('Rekening Jaar-1'!$A$1:$A$1000,LEN($B43))))&gt;=$B43,'Rekening Jaar-1'!$D$1:$D$1000,0)) - SUM(IF(IF(ISERROR(VALUE(LEFT('Rekening Jaar-1'!$A$1:$A$1000,LEN($C43)))),"",VALUE(LEFT('Rekening Jaar-1'!$A$1:$A$1000,LEN($C43))))&gt;$C43,'Rekening Jaar-1'!$D$1:$D$1000,0))</f>
        <v>0</v>
      </c>
      <c r="F43" s="16">
        <f t="shared" si="7"/>
        <v>0</v>
      </c>
      <c r="G43" s="19">
        <f t="array" ref="G43">SUM(IF(IF(ISERROR(VALUE(LEFT('Rekening Jaar'!$A$1:$A$1000,LEN($B43)))),"",VALUE(LEFT('Rekening Jaar'!$A$1:$A$1000,LEN($B43))))&gt;=$B43,'Rekening Jaar'!$C$1:$C$1000,0)) - SUM(IF(IF(ISERROR(VALUE(LEFT('Rekening Jaar'!$A$1:$A$1000,LEN($C43)))),"",VALUE(LEFT('Rekening Jaar'!$A$1:$A$1000,LEN($C43))))&gt;$C43,'Rekening Jaar'!$C$1:$C$1000,0))</f>
        <v>0</v>
      </c>
      <c r="H43" s="2">
        <f t="array" ref="H43">SUM(IF(IF(ISERROR(VALUE(LEFT('Rekening Jaar'!$A$1:$A$1000,LEN($B43)))),"",VALUE(LEFT('Rekening Jaar'!$A$1:$A$1000,LEN($B43))))&gt;=$B43,'Rekening Jaar'!$D$1:$D$1000,0)) - SUM(IF(IF(ISERROR(VALUE(LEFT('Rekening Jaar'!$A$1:$A$1000,LEN($C43)))),"",VALUE(LEFT('Rekening Jaar'!$A$1:$A$1000,LEN($C43))))&gt;$C43,'Rekening Jaar'!$D$1:$D$1000,0))</f>
        <v>0</v>
      </c>
      <c r="I43" s="16">
        <f t="shared" si="8"/>
        <v>0</v>
      </c>
    </row>
    <row r="44" spans="1:9" x14ac:dyDescent="0.2">
      <c r="A44" s="2" t="s">
        <v>171</v>
      </c>
      <c r="B44" s="17">
        <v>1400</v>
      </c>
      <c r="C44" s="18">
        <v>1499</v>
      </c>
      <c r="D44" s="19">
        <f t="array" ref="D44">SUM(IF(IF(ISERROR(VALUE(LEFT('Rekening Jaar-1'!$A$1:$A$1000,LEN($B44)))),"",VALUE(LEFT('Rekening Jaar-1'!$A$1:$A$1000,LEN($B44))))&gt;=$B44,'Rekening Jaar-1'!$C$1:$C$1000,0)) - SUM(IF(IF(ISERROR(VALUE(LEFT('Rekening Jaar-1'!$A$1:$A$1000,LEN($C44)))),"",VALUE(LEFT('Rekening Jaar-1'!$A$1:$A$1000,LEN($C44))))&gt;$C44,'Rekening Jaar-1'!$C$1:$C$1000,0))</f>
        <v>0</v>
      </c>
      <c r="E44" s="2">
        <f t="array" ref="E44">SUM(IF(IF(ISERROR(VALUE(LEFT('Rekening Jaar-1'!$A$1:$A$1000,LEN($B44)))),"",VALUE(LEFT('Rekening Jaar-1'!$A$1:$A$1000,LEN($B44))))&gt;=$B44,'Rekening Jaar-1'!$D$1:$D$1000,0)) - SUM(IF(IF(ISERROR(VALUE(LEFT('Rekening Jaar-1'!$A$1:$A$1000,LEN($C44)))),"",VALUE(LEFT('Rekening Jaar-1'!$A$1:$A$1000,LEN($C44))))&gt;$C44,'Rekening Jaar-1'!$D$1:$D$1000,0))</f>
        <v>0</v>
      </c>
      <c r="F44" s="16">
        <f t="shared" si="7"/>
        <v>0</v>
      </c>
      <c r="G44" s="19">
        <f t="array" ref="G44">SUM(IF(IF(ISERROR(VALUE(LEFT('Rekening Jaar'!$A$1:$A$1000,LEN($B44)))),"",VALUE(LEFT('Rekening Jaar'!$A$1:$A$1000,LEN($B44))))&gt;=$B44,'Rekening Jaar'!$C$1:$C$1000,0)) - SUM(IF(IF(ISERROR(VALUE(LEFT('Rekening Jaar'!$A$1:$A$1000,LEN($C44)))),"",VALUE(LEFT('Rekening Jaar'!$A$1:$A$1000,LEN($C44))))&gt;$C44,'Rekening Jaar'!$C$1:$C$1000,0))</f>
        <v>0</v>
      </c>
      <c r="H44" s="2">
        <f t="array" ref="H44">SUM(IF(IF(ISERROR(VALUE(LEFT('Rekening Jaar'!$A$1:$A$1000,LEN($B44)))),"",VALUE(LEFT('Rekening Jaar'!$A$1:$A$1000,LEN($B44))))&gt;=$B44,'Rekening Jaar'!$D$1:$D$1000,0)) - SUM(IF(IF(ISERROR(VALUE(LEFT('Rekening Jaar'!$A$1:$A$1000,LEN($C44)))),"",VALUE(LEFT('Rekening Jaar'!$A$1:$A$1000,LEN($C44))))&gt;$C44,'Rekening Jaar'!$D$1:$D$1000,0))</f>
        <v>0</v>
      </c>
      <c r="I44" s="16">
        <f t="shared" si="8"/>
        <v>0</v>
      </c>
    </row>
    <row r="45" spans="1:9" x14ac:dyDescent="0.2">
      <c r="A45" s="2" t="s">
        <v>250</v>
      </c>
      <c r="B45" s="17">
        <v>1500</v>
      </c>
      <c r="C45" s="18">
        <v>1599</v>
      </c>
      <c r="D45" s="19">
        <f t="array" ref="D45">SUM(IF(IF(ISERROR(VALUE(LEFT('Rekening Jaar-1'!$A$1:$A$1000,LEN($B45)))),"",VALUE(LEFT('Rekening Jaar-1'!$A$1:$A$1000,LEN($B45))))&gt;=$B45,'Rekening Jaar-1'!$C$1:$C$1000,0)) - SUM(IF(IF(ISERROR(VALUE(LEFT('Rekening Jaar-1'!$A$1:$A$1000,LEN($C45)))),"",VALUE(LEFT('Rekening Jaar-1'!$A$1:$A$1000,LEN($C45))))&gt;$C45,'Rekening Jaar-1'!$C$1:$C$1000,0))</f>
        <v>0</v>
      </c>
      <c r="E45" s="2">
        <f t="array" ref="E45">SUM(IF(IF(ISERROR(VALUE(LEFT('Rekening Jaar-1'!$A$1:$A$1000,LEN($B45)))),"",VALUE(LEFT('Rekening Jaar-1'!$A$1:$A$1000,LEN($B45))))&gt;=$B45,'Rekening Jaar-1'!$D$1:$D$1000,0)) - SUM(IF(IF(ISERROR(VALUE(LEFT('Rekening Jaar-1'!$A$1:$A$1000,LEN($C45)))),"",VALUE(LEFT('Rekening Jaar-1'!$A$1:$A$1000,LEN($C45))))&gt;$C45,'Rekening Jaar-1'!$D$1:$D$1000,0))</f>
        <v>0</v>
      </c>
      <c r="F45" s="16">
        <f t="shared" si="7"/>
        <v>0</v>
      </c>
      <c r="G45" s="19">
        <f t="array" ref="G45">SUM(IF(IF(ISERROR(VALUE(LEFT('Rekening Jaar'!$A$1:$A$1000,LEN($B45)))),"",VALUE(LEFT('Rekening Jaar'!$A$1:$A$1000,LEN($B45))))&gt;=$B45,'Rekening Jaar'!$C$1:$C$1000,0)) - SUM(IF(IF(ISERROR(VALUE(LEFT('Rekening Jaar'!$A$1:$A$1000,LEN($C45)))),"",VALUE(LEFT('Rekening Jaar'!$A$1:$A$1000,LEN($C45))))&gt;$C45,'Rekening Jaar'!$C$1:$C$1000,0))</f>
        <v>0</v>
      </c>
      <c r="H45" s="2">
        <f t="array" ref="H45">SUM(IF(IF(ISERROR(VALUE(LEFT('Rekening Jaar'!$A$1:$A$1000,LEN($B45)))),"",VALUE(LEFT('Rekening Jaar'!$A$1:$A$1000,LEN($B45))))&gt;=$B45,'Rekening Jaar'!$D$1:$D$1000,0)) - SUM(IF(IF(ISERROR(VALUE(LEFT('Rekening Jaar'!$A$1:$A$1000,LEN($C45)))),"",VALUE(LEFT('Rekening Jaar'!$A$1:$A$1000,LEN($C45))))&gt;$C45,'Rekening Jaar'!$D$1:$D$1000,0))</f>
        <v>0</v>
      </c>
      <c r="I45" s="16">
        <f t="shared" si="8"/>
        <v>0</v>
      </c>
    </row>
    <row r="46" spans="1:9" x14ac:dyDescent="0.2">
      <c r="A46" s="2" t="s">
        <v>172</v>
      </c>
      <c r="B46" s="17">
        <v>1600</v>
      </c>
      <c r="C46" s="18">
        <v>1609</v>
      </c>
      <c r="D46" s="19">
        <f t="array" ref="D46">SUM(IF(IF(ISERROR(VALUE(LEFT('Rekening Jaar-1'!$A$1:$A$1000,LEN($B46)))),"",VALUE(LEFT('Rekening Jaar-1'!$A$1:$A$1000,LEN($B46))))&gt;=$B46,'Rekening Jaar-1'!$C$1:$C$1000,0)) - SUM(IF(IF(ISERROR(VALUE(LEFT('Rekening Jaar-1'!$A$1:$A$1000,LEN($C46)))),"",VALUE(LEFT('Rekening Jaar-1'!$A$1:$A$1000,LEN($C46))))&gt;$C46,'Rekening Jaar-1'!$C$1:$C$1000,0))</f>
        <v>0</v>
      </c>
      <c r="E46" s="2">
        <f t="array" ref="E46">SUM(IF(IF(ISERROR(VALUE(LEFT('Rekening Jaar-1'!$A$1:$A$1000,LEN($B46)))),"",VALUE(LEFT('Rekening Jaar-1'!$A$1:$A$1000,LEN($B46))))&gt;=$B46,'Rekening Jaar-1'!$D$1:$D$1000,0)) - SUM(IF(IF(ISERROR(VALUE(LEFT('Rekening Jaar-1'!$A$1:$A$1000,LEN($C46)))),"",VALUE(LEFT('Rekening Jaar-1'!$A$1:$A$1000,LEN($C46))))&gt;$C46,'Rekening Jaar-1'!$D$1:$D$1000,0))</f>
        <v>0</v>
      </c>
      <c r="F46" s="16">
        <f t="shared" si="7"/>
        <v>0</v>
      </c>
      <c r="G46" s="19">
        <f t="array" ref="G46">SUM(IF(IF(ISERROR(VALUE(LEFT('Rekening Jaar'!$A$1:$A$1000,LEN($B46)))),"",VALUE(LEFT('Rekening Jaar'!$A$1:$A$1000,LEN($B46))))&gt;=$B46,'Rekening Jaar'!$C$1:$C$1000,0)) - SUM(IF(IF(ISERROR(VALUE(LEFT('Rekening Jaar'!$A$1:$A$1000,LEN($C46)))),"",VALUE(LEFT('Rekening Jaar'!$A$1:$A$1000,LEN($C46))))&gt;$C46,'Rekening Jaar'!$C$1:$C$1000,0))</f>
        <v>0</v>
      </c>
      <c r="H46" s="2">
        <f t="array" ref="H46">SUM(IF(IF(ISERROR(VALUE(LEFT('Rekening Jaar'!$A$1:$A$1000,LEN($B46)))),"",VALUE(LEFT('Rekening Jaar'!$A$1:$A$1000,LEN($B46))))&gt;=$B46,'Rekening Jaar'!$D$1:$D$1000,0)) - SUM(IF(IF(ISERROR(VALUE(LEFT('Rekening Jaar'!$A$1:$A$1000,LEN($C46)))),"",VALUE(LEFT('Rekening Jaar'!$A$1:$A$1000,LEN($C46))))&gt;$C46,'Rekening Jaar'!$D$1:$D$1000,0))</f>
        <v>0</v>
      </c>
      <c r="I46" s="16">
        <f t="shared" si="8"/>
        <v>0</v>
      </c>
    </row>
    <row r="47" spans="1:9" x14ac:dyDescent="0.2">
      <c r="A47" s="2" t="s">
        <v>173</v>
      </c>
      <c r="B47" s="17">
        <v>1620</v>
      </c>
      <c r="C47" s="18">
        <v>1629</v>
      </c>
      <c r="D47" s="19">
        <f t="array" ref="D47">SUM(IF(IF(ISERROR(VALUE(LEFT('Rekening Jaar-1'!$A$1:$A$1000,LEN($B47)))),"",VALUE(LEFT('Rekening Jaar-1'!$A$1:$A$1000,LEN($B47))))&gt;=$B47,'Rekening Jaar-1'!$C$1:$C$1000,0)) - SUM(IF(IF(ISERROR(VALUE(LEFT('Rekening Jaar-1'!$A$1:$A$1000,LEN($C47)))),"",VALUE(LEFT('Rekening Jaar-1'!$A$1:$A$1000,LEN($C47))))&gt;$C47,'Rekening Jaar-1'!$C$1:$C$1000,0))</f>
        <v>0</v>
      </c>
      <c r="E47" s="2">
        <f t="array" ref="E47">SUM(IF(IF(ISERROR(VALUE(LEFT('Rekening Jaar-1'!$A$1:$A$1000,LEN($B47)))),"",VALUE(LEFT('Rekening Jaar-1'!$A$1:$A$1000,LEN($B47))))&gt;=$B47,'Rekening Jaar-1'!$D$1:$D$1000,0)) - SUM(IF(IF(ISERROR(VALUE(LEFT('Rekening Jaar-1'!$A$1:$A$1000,LEN($C47)))),"",VALUE(LEFT('Rekening Jaar-1'!$A$1:$A$1000,LEN($C47))))&gt;$C47,'Rekening Jaar-1'!$D$1:$D$1000,0))</f>
        <v>0</v>
      </c>
      <c r="F47" s="16">
        <f t="shared" si="7"/>
        <v>0</v>
      </c>
      <c r="G47" s="19">
        <f t="array" ref="G47">SUM(IF(IF(ISERROR(VALUE(LEFT('Rekening Jaar'!$A$1:$A$1000,LEN($B47)))),"",VALUE(LEFT('Rekening Jaar'!$A$1:$A$1000,LEN($B47))))&gt;=$B47,'Rekening Jaar'!$C$1:$C$1000,0)) - SUM(IF(IF(ISERROR(VALUE(LEFT('Rekening Jaar'!$A$1:$A$1000,LEN($C47)))),"",VALUE(LEFT('Rekening Jaar'!$A$1:$A$1000,LEN($C47))))&gt;$C47,'Rekening Jaar'!$C$1:$C$1000,0))</f>
        <v>0</v>
      </c>
      <c r="H47" s="2">
        <f t="array" ref="H47">SUM(IF(IF(ISERROR(VALUE(LEFT('Rekening Jaar'!$A$1:$A$1000,LEN($B47)))),"",VALUE(LEFT('Rekening Jaar'!$A$1:$A$1000,LEN($B47))))&gt;=$B47,'Rekening Jaar'!$D$1:$D$1000,0)) - SUM(IF(IF(ISERROR(VALUE(LEFT('Rekening Jaar'!$A$1:$A$1000,LEN($C47)))),"",VALUE(LEFT('Rekening Jaar'!$A$1:$A$1000,LEN($C47))))&gt;$C47,'Rekening Jaar'!$D$1:$D$1000,0))</f>
        <v>0</v>
      </c>
      <c r="I47" s="16">
        <f t="shared" si="8"/>
        <v>0</v>
      </c>
    </row>
    <row r="48" spans="1:9" x14ac:dyDescent="0.2">
      <c r="A48" s="2" t="s">
        <v>174</v>
      </c>
      <c r="B48" s="17">
        <v>1630</v>
      </c>
      <c r="C48" s="18">
        <v>1639</v>
      </c>
      <c r="D48" s="19">
        <f t="array" ref="D48">SUM(IF(IF(ISERROR(VALUE(LEFT('Rekening Jaar-1'!$A$1:$A$1000,LEN($B48)))),"",VALUE(LEFT('Rekening Jaar-1'!$A$1:$A$1000,LEN($B48))))&gt;=$B48,'Rekening Jaar-1'!$C$1:$C$1000,0)) - SUM(IF(IF(ISERROR(VALUE(LEFT('Rekening Jaar-1'!$A$1:$A$1000,LEN($C48)))),"",VALUE(LEFT('Rekening Jaar-1'!$A$1:$A$1000,LEN($C48))))&gt;$C48,'Rekening Jaar-1'!$C$1:$C$1000,0))</f>
        <v>0</v>
      </c>
      <c r="E48" s="2">
        <f t="array" ref="E48">SUM(IF(IF(ISERROR(VALUE(LEFT('Rekening Jaar-1'!$A$1:$A$1000,LEN($B48)))),"",VALUE(LEFT('Rekening Jaar-1'!$A$1:$A$1000,LEN($B48))))&gt;=$B48,'Rekening Jaar-1'!$D$1:$D$1000,0)) - SUM(IF(IF(ISERROR(VALUE(LEFT('Rekening Jaar-1'!$A$1:$A$1000,LEN($C48)))),"",VALUE(LEFT('Rekening Jaar-1'!$A$1:$A$1000,LEN($C48))))&gt;$C48,'Rekening Jaar-1'!$D$1:$D$1000,0))</f>
        <v>0</v>
      </c>
      <c r="F48" s="16">
        <f t="shared" si="7"/>
        <v>0</v>
      </c>
      <c r="G48" s="19">
        <f t="array" ref="G48">SUM(IF(IF(ISERROR(VALUE(LEFT('Rekening Jaar'!$A$1:$A$1000,LEN($B48)))),"",VALUE(LEFT('Rekening Jaar'!$A$1:$A$1000,LEN($B48))))&gt;=$B48,'Rekening Jaar'!$C$1:$C$1000,0)) - SUM(IF(IF(ISERROR(VALUE(LEFT('Rekening Jaar'!$A$1:$A$1000,LEN($C48)))),"",VALUE(LEFT('Rekening Jaar'!$A$1:$A$1000,LEN($C48))))&gt;$C48,'Rekening Jaar'!$C$1:$C$1000,0))</f>
        <v>0</v>
      </c>
      <c r="H48" s="2">
        <f t="array" ref="H48">SUM(IF(IF(ISERROR(VALUE(LEFT('Rekening Jaar'!$A$1:$A$1000,LEN($B48)))),"",VALUE(LEFT('Rekening Jaar'!$A$1:$A$1000,LEN($B48))))&gt;=$B48,'Rekening Jaar'!$D$1:$D$1000,0)) - SUM(IF(IF(ISERROR(VALUE(LEFT('Rekening Jaar'!$A$1:$A$1000,LEN($C48)))),"",VALUE(LEFT('Rekening Jaar'!$A$1:$A$1000,LEN($C48))))&gt;$C48,'Rekening Jaar'!$D$1:$D$1000,0))</f>
        <v>0</v>
      </c>
      <c r="I48" s="16">
        <f t="shared" si="8"/>
        <v>0</v>
      </c>
    </row>
    <row r="49" spans="1:9" x14ac:dyDescent="0.2">
      <c r="A49" s="2" t="s">
        <v>175</v>
      </c>
      <c r="B49" s="17">
        <v>1680</v>
      </c>
      <c r="C49" s="18">
        <v>1689</v>
      </c>
      <c r="D49" s="19">
        <f t="array" ref="D49">SUM(IF(IF(ISERROR(VALUE(LEFT('Rekening Jaar-1'!$A$1:$A$1000,LEN($B49)))),"",VALUE(LEFT('Rekening Jaar-1'!$A$1:$A$1000,LEN($B49))))&gt;=$B49,'Rekening Jaar-1'!$C$1:$C$1000,0)) - SUM(IF(IF(ISERROR(VALUE(LEFT('Rekening Jaar-1'!$A$1:$A$1000,LEN($C49)))),"",VALUE(LEFT('Rekening Jaar-1'!$A$1:$A$1000,LEN($C49))))&gt;$C49,'Rekening Jaar-1'!$C$1:$C$1000,0))</f>
        <v>0</v>
      </c>
      <c r="E49" s="2">
        <f t="array" ref="E49">SUM(IF(IF(ISERROR(VALUE(LEFT('Rekening Jaar-1'!$A$1:$A$1000,LEN($B49)))),"",VALUE(LEFT('Rekening Jaar-1'!$A$1:$A$1000,LEN($B49))))&gt;=$B49,'Rekening Jaar-1'!$D$1:$D$1000,0)) - SUM(IF(IF(ISERROR(VALUE(LEFT('Rekening Jaar-1'!$A$1:$A$1000,LEN($C49)))),"",VALUE(LEFT('Rekening Jaar-1'!$A$1:$A$1000,LEN($C49))))&gt;$C49,'Rekening Jaar-1'!$D$1:$D$1000,0))</f>
        <v>0</v>
      </c>
      <c r="F49" s="16">
        <f t="shared" si="7"/>
        <v>0</v>
      </c>
      <c r="G49" s="19">
        <f t="array" ref="G49">SUM(IF(IF(ISERROR(VALUE(LEFT('Rekening Jaar'!$A$1:$A$1000,LEN($B49)))),"",VALUE(LEFT('Rekening Jaar'!$A$1:$A$1000,LEN($B49))))&gt;=$B49,'Rekening Jaar'!$C$1:$C$1000,0)) - SUM(IF(IF(ISERROR(VALUE(LEFT('Rekening Jaar'!$A$1:$A$1000,LEN($C49)))),"",VALUE(LEFT('Rekening Jaar'!$A$1:$A$1000,LEN($C49))))&gt;$C49,'Rekening Jaar'!$C$1:$C$1000,0))</f>
        <v>0</v>
      </c>
      <c r="H49" s="2">
        <f t="array" ref="H49">SUM(IF(IF(ISERROR(VALUE(LEFT('Rekening Jaar'!$A$1:$A$1000,LEN($B49)))),"",VALUE(LEFT('Rekening Jaar'!$A$1:$A$1000,LEN($B49))))&gt;=$B49,'Rekening Jaar'!$D$1:$D$1000,0)) - SUM(IF(IF(ISERROR(VALUE(LEFT('Rekening Jaar'!$A$1:$A$1000,LEN($C49)))),"",VALUE(LEFT('Rekening Jaar'!$A$1:$A$1000,LEN($C49))))&gt;$C49,'Rekening Jaar'!$D$1:$D$1000,0))</f>
        <v>0</v>
      </c>
      <c r="I49" s="16">
        <f t="shared" si="8"/>
        <v>0</v>
      </c>
    </row>
    <row r="50" spans="1:9" x14ac:dyDescent="0.2">
      <c r="A50" s="2" t="s">
        <v>176</v>
      </c>
      <c r="B50" s="17">
        <v>1700</v>
      </c>
      <c r="C50" s="18">
        <v>1709</v>
      </c>
      <c r="D50" s="19">
        <f t="array" ref="D50">SUM(IF(IF(ISERROR(VALUE(LEFT('Rekening Jaar-1'!$A$1:$A$1000,LEN($B50)))),"",VALUE(LEFT('Rekening Jaar-1'!$A$1:$A$1000,LEN($B50))))&gt;=$B50,'Rekening Jaar-1'!$C$1:$C$1000,0)) - SUM(IF(IF(ISERROR(VALUE(LEFT('Rekening Jaar-1'!$A$1:$A$1000,LEN($C50)))),"",VALUE(LEFT('Rekening Jaar-1'!$A$1:$A$1000,LEN($C50))))&gt;$C50,'Rekening Jaar-1'!$C$1:$C$1000,0))</f>
        <v>0</v>
      </c>
      <c r="E50" s="2">
        <f t="array" ref="E50">SUM(IF(IF(ISERROR(VALUE(LEFT('Rekening Jaar-1'!$A$1:$A$1000,LEN($B50)))),"",VALUE(LEFT('Rekening Jaar-1'!$A$1:$A$1000,LEN($B50))))&gt;=$B50,'Rekening Jaar-1'!$D$1:$D$1000,0)) - SUM(IF(IF(ISERROR(VALUE(LEFT('Rekening Jaar-1'!$A$1:$A$1000,LEN($C50)))),"",VALUE(LEFT('Rekening Jaar-1'!$A$1:$A$1000,LEN($C50))))&gt;$C50,'Rekening Jaar-1'!$D$1:$D$1000,0))</f>
        <v>0</v>
      </c>
      <c r="F50" s="16">
        <f t="shared" si="7"/>
        <v>0</v>
      </c>
      <c r="G50" s="19">
        <f t="array" ref="G50">SUM(IF(IF(ISERROR(VALUE(LEFT('Rekening Jaar'!$A$1:$A$1000,LEN($B50)))),"",VALUE(LEFT('Rekening Jaar'!$A$1:$A$1000,LEN($B50))))&gt;=$B50,'Rekening Jaar'!$C$1:$C$1000,0)) - SUM(IF(IF(ISERROR(VALUE(LEFT('Rekening Jaar'!$A$1:$A$1000,LEN($C50)))),"",VALUE(LEFT('Rekening Jaar'!$A$1:$A$1000,LEN($C50))))&gt;$C50,'Rekening Jaar'!$C$1:$C$1000,0))</f>
        <v>0</v>
      </c>
      <c r="H50" s="2">
        <f t="array" ref="H50">SUM(IF(IF(ISERROR(VALUE(LEFT('Rekening Jaar'!$A$1:$A$1000,LEN($B50)))),"",VALUE(LEFT('Rekening Jaar'!$A$1:$A$1000,LEN($B50))))&gt;=$B50,'Rekening Jaar'!$D$1:$D$1000,0)) - SUM(IF(IF(ISERROR(VALUE(LEFT('Rekening Jaar'!$A$1:$A$1000,LEN($C50)))),"",VALUE(LEFT('Rekening Jaar'!$A$1:$A$1000,LEN($C50))))&gt;$C50,'Rekening Jaar'!$D$1:$D$1000,0))</f>
        <v>0</v>
      </c>
      <c r="I50" s="16">
        <f t="shared" si="8"/>
        <v>0</v>
      </c>
    </row>
    <row r="51" spans="1:9" x14ac:dyDescent="0.2">
      <c r="A51" s="2" t="s">
        <v>177</v>
      </c>
      <c r="B51" s="17">
        <v>1720</v>
      </c>
      <c r="C51" s="18">
        <v>1729</v>
      </c>
      <c r="D51" s="19">
        <f t="array" ref="D51">SUM(IF(IF(ISERROR(VALUE(LEFT('Rekening Jaar-1'!$A$1:$A$1000,LEN($B51)))),"",VALUE(LEFT('Rekening Jaar-1'!$A$1:$A$1000,LEN($B51))))&gt;=$B51,'Rekening Jaar-1'!$C$1:$C$1000,0)) - SUM(IF(IF(ISERROR(VALUE(LEFT('Rekening Jaar-1'!$A$1:$A$1000,LEN($C51)))),"",VALUE(LEFT('Rekening Jaar-1'!$A$1:$A$1000,LEN($C51))))&gt;$C51,'Rekening Jaar-1'!$C$1:$C$1000,0))</f>
        <v>0</v>
      </c>
      <c r="E51" s="2">
        <f t="array" ref="E51">SUM(IF(IF(ISERROR(VALUE(LEFT('Rekening Jaar-1'!$A$1:$A$1000,LEN($B51)))),"",VALUE(LEFT('Rekening Jaar-1'!$A$1:$A$1000,LEN($B51))))&gt;=$B51,'Rekening Jaar-1'!$D$1:$D$1000,0)) - SUM(IF(IF(ISERROR(VALUE(LEFT('Rekening Jaar-1'!$A$1:$A$1000,LEN($C51)))),"",VALUE(LEFT('Rekening Jaar-1'!$A$1:$A$1000,LEN($C51))))&gt;$C51,'Rekening Jaar-1'!$D$1:$D$1000,0))</f>
        <v>0</v>
      </c>
      <c r="F51" s="16">
        <f t="shared" si="7"/>
        <v>0</v>
      </c>
      <c r="G51" s="19">
        <f t="array" ref="G51">SUM(IF(IF(ISERROR(VALUE(LEFT('Rekening Jaar'!$A$1:$A$1000,LEN($B51)))),"",VALUE(LEFT('Rekening Jaar'!$A$1:$A$1000,LEN($B51))))&gt;=$B51,'Rekening Jaar'!$C$1:$C$1000,0)) - SUM(IF(IF(ISERROR(VALUE(LEFT('Rekening Jaar'!$A$1:$A$1000,LEN($C51)))),"",VALUE(LEFT('Rekening Jaar'!$A$1:$A$1000,LEN($C51))))&gt;$C51,'Rekening Jaar'!$C$1:$C$1000,0))</f>
        <v>0</v>
      </c>
      <c r="H51" s="2">
        <f t="array" ref="H51">SUM(IF(IF(ISERROR(VALUE(LEFT('Rekening Jaar'!$A$1:$A$1000,LEN($B51)))),"",VALUE(LEFT('Rekening Jaar'!$A$1:$A$1000,LEN($B51))))&gt;=$B51,'Rekening Jaar'!$D$1:$D$1000,0)) - SUM(IF(IF(ISERROR(VALUE(LEFT('Rekening Jaar'!$A$1:$A$1000,LEN($C51)))),"",VALUE(LEFT('Rekening Jaar'!$A$1:$A$1000,LEN($C51))))&gt;$C51,'Rekening Jaar'!$D$1:$D$1000,0))</f>
        <v>0</v>
      </c>
      <c r="I51" s="16">
        <f t="shared" si="8"/>
        <v>0</v>
      </c>
    </row>
    <row r="52" spans="1:9" x14ac:dyDescent="0.2">
      <c r="A52" s="2" t="s">
        <v>178</v>
      </c>
      <c r="B52" s="17">
        <v>1730</v>
      </c>
      <c r="C52" s="18">
        <v>1739</v>
      </c>
      <c r="D52" s="19">
        <f t="array" ref="D52">SUM(IF(IF(ISERROR(VALUE(LEFT('Rekening Jaar-1'!$A$1:$A$1000,LEN($B52)))),"",VALUE(LEFT('Rekening Jaar-1'!$A$1:$A$1000,LEN($B52))))&gt;=$B52,'Rekening Jaar-1'!$C$1:$C$1000,0)) - SUM(IF(IF(ISERROR(VALUE(LEFT('Rekening Jaar-1'!$A$1:$A$1000,LEN($C52)))),"",VALUE(LEFT('Rekening Jaar-1'!$A$1:$A$1000,LEN($C52))))&gt;$C52,'Rekening Jaar-1'!$C$1:$C$1000,0))</f>
        <v>0</v>
      </c>
      <c r="E52" s="2">
        <f t="array" ref="E52">SUM(IF(IF(ISERROR(VALUE(LEFT('Rekening Jaar-1'!$A$1:$A$1000,LEN($B52)))),"",VALUE(LEFT('Rekening Jaar-1'!$A$1:$A$1000,LEN($B52))))&gt;=$B52,'Rekening Jaar-1'!$D$1:$D$1000,0)) - SUM(IF(IF(ISERROR(VALUE(LEFT('Rekening Jaar-1'!$A$1:$A$1000,LEN($C52)))),"",VALUE(LEFT('Rekening Jaar-1'!$A$1:$A$1000,LEN($C52))))&gt;$C52,'Rekening Jaar-1'!$D$1:$D$1000,0))</f>
        <v>0</v>
      </c>
      <c r="F52" s="16">
        <f t="shared" si="7"/>
        <v>0</v>
      </c>
      <c r="G52" s="19">
        <f t="array" ref="G52">SUM(IF(IF(ISERROR(VALUE(LEFT('Rekening Jaar'!$A$1:$A$1000,LEN($B52)))),"",VALUE(LEFT('Rekening Jaar'!$A$1:$A$1000,LEN($B52))))&gt;=$B52,'Rekening Jaar'!$C$1:$C$1000,0)) - SUM(IF(IF(ISERROR(VALUE(LEFT('Rekening Jaar'!$A$1:$A$1000,LEN($C52)))),"",VALUE(LEFT('Rekening Jaar'!$A$1:$A$1000,LEN($C52))))&gt;$C52,'Rekening Jaar'!$C$1:$C$1000,0))</f>
        <v>0</v>
      </c>
      <c r="H52" s="2">
        <f t="array" ref="H52">SUM(IF(IF(ISERROR(VALUE(LEFT('Rekening Jaar'!$A$1:$A$1000,LEN($B52)))),"",VALUE(LEFT('Rekening Jaar'!$A$1:$A$1000,LEN($B52))))&gt;=$B52,'Rekening Jaar'!$D$1:$D$1000,0)) - SUM(IF(IF(ISERROR(VALUE(LEFT('Rekening Jaar'!$A$1:$A$1000,LEN($C52)))),"",VALUE(LEFT('Rekening Jaar'!$A$1:$A$1000,LEN($C52))))&gt;$C52,'Rekening Jaar'!$D$1:$D$1000,0))</f>
        <v>0</v>
      </c>
      <c r="I52" s="16">
        <f t="shared" si="8"/>
        <v>0</v>
      </c>
    </row>
    <row r="53" spans="1:9" x14ac:dyDescent="0.2">
      <c r="A53" s="2" t="s">
        <v>179</v>
      </c>
      <c r="B53" s="17">
        <v>1740</v>
      </c>
      <c r="C53" s="18">
        <v>1749</v>
      </c>
      <c r="D53" s="19">
        <f t="array" ref="D53">SUM(IF(IF(ISERROR(VALUE(LEFT('Rekening Jaar-1'!$A$1:$A$1000,LEN($B53)))),"",VALUE(LEFT('Rekening Jaar-1'!$A$1:$A$1000,LEN($B53))))&gt;=$B53,'Rekening Jaar-1'!$C$1:$C$1000,0)) - SUM(IF(IF(ISERROR(VALUE(LEFT('Rekening Jaar-1'!$A$1:$A$1000,LEN($C53)))),"",VALUE(LEFT('Rekening Jaar-1'!$A$1:$A$1000,LEN($C53))))&gt;$C53,'Rekening Jaar-1'!$C$1:$C$1000,0))</f>
        <v>0</v>
      </c>
      <c r="E53" s="2">
        <f t="array" ref="E53">SUM(IF(IF(ISERROR(VALUE(LEFT('Rekening Jaar-1'!$A$1:$A$1000,LEN($B53)))),"",VALUE(LEFT('Rekening Jaar-1'!$A$1:$A$1000,LEN($B53))))&gt;=$B53,'Rekening Jaar-1'!$D$1:$D$1000,0)) - SUM(IF(IF(ISERROR(VALUE(LEFT('Rekening Jaar-1'!$A$1:$A$1000,LEN($C53)))),"",VALUE(LEFT('Rekening Jaar-1'!$A$1:$A$1000,LEN($C53))))&gt;$C53,'Rekening Jaar-1'!$D$1:$D$1000,0))</f>
        <v>0</v>
      </c>
      <c r="F53" s="16">
        <f t="shared" si="7"/>
        <v>0</v>
      </c>
      <c r="G53" s="19">
        <f t="array" ref="G53">SUM(IF(IF(ISERROR(VALUE(LEFT('Rekening Jaar'!$A$1:$A$1000,LEN($B53)))),"",VALUE(LEFT('Rekening Jaar'!$A$1:$A$1000,LEN($B53))))&gt;=$B53,'Rekening Jaar'!$C$1:$C$1000,0)) - SUM(IF(IF(ISERROR(VALUE(LEFT('Rekening Jaar'!$A$1:$A$1000,LEN($C53)))),"",VALUE(LEFT('Rekening Jaar'!$A$1:$A$1000,LEN($C53))))&gt;$C53,'Rekening Jaar'!$C$1:$C$1000,0))</f>
        <v>0</v>
      </c>
      <c r="H53" s="2">
        <f t="array" ref="H53">SUM(IF(IF(ISERROR(VALUE(LEFT('Rekening Jaar'!$A$1:$A$1000,LEN($B53)))),"",VALUE(LEFT('Rekening Jaar'!$A$1:$A$1000,LEN($B53))))&gt;=$B53,'Rekening Jaar'!$D$1:$D$1000,0)) - SUM(IF(IF(ISERROR(VALUE(LEFT('Rekening Jaar'!$A$1:$A$1000,LEN($C53)))),"",VALUE(LEFT('Rekening Jaar'!$A$1:$A$1000,LEN($C53))))&gt;$C53,'Rekening Jaar'!$D$1:$D$1000,0))</f>
        <v>0</v>
      </c>
      <c r="I53" s="16">
        <f t="shared" si="8"/>
        <v>0</v>
      </c>
    </row>
    <row r="54" spans="1:9" x14ac:dyDescent="0.2">
      <c r="A54" s="2" t="s">
        <v>267</v>
      </c>
      <c r="B54" s="17">
        <v>1750</v>
      </c>
      <c r="C54" s="18">
        <v>1759</v>
      </c>
      <c r="D54" s="19">
        <f t="array" ref="D54">SUM(IF(IF(ISERROR(VALUE(LEFT('Rekening Jaar-1'!$A$1:$A$1000,LEN($B54)))),"",VALUE(LEFT('Rekening Jaar-1'!$A$1:$A$1000,LEN($B54))))&gt;=$B54,'Rekening Jaar-1'!$C$1:$C$1000,0)) - SUM(IF(IF(ISERROR(VALUE(LEFT('Rekening Jaar-1'!$A$1:$A$1000,LEN($C54)))),"",VALUE(LEFT('Rekening Jaar-1'!$A$1:$A$1000,LEN($C54))))&gt;$C54,'Rekening Jaar-1'!$C$1:$C$1000,0))</f>
        <v>0</v>
      </c>
      <c r="E54" s="2">
        <f t="array" ref="E54">SUM(IF(IF(ISERROR(VALUE(LEFT('Rekening Jaar-1'!$A$1:$A$1000,LEN($B54)))),"",VALUE(LEFT('Rekening Jaar-1'!$A$1:$A$1000,LEN($B54))))&gt;=$B54,'Rekening Jaar-1'!$D$1:$D$1000,0)) - SUM(IF(IF(ISERROR(VALUE(LEFT('Rekening Jaar-1'!$A$1:$A$1000,LEN($C54)))),"",VALUE(LEFT('Rekening Jaar-1'!$A$1:$A$1000,LEN($C54))))&gt;$C54,'Rekening Jaar-1'!$D$1:$D$1000,0))</f>
        <v>0</v>
      </c>
      <c r="F54" s="16">
        <f t="shared" si="7"/>
        <v>0</v>
      </c>
      <c r="G54" s="19">
        <f t="array" ref="G54">SUM(IF(IF(ISERROR(VALUE(LEFT('Rekening Jaar'!$A$1:$A$1000,LEN($B54)))),"",VALUE(LEFT('Rekening Jaar'!$A$1:$A$1000,LEN($B54))))&gt;=$B54,'Rekening Jaar'!$C$1:$C$1000,0)) - SUM(IF(IF(ISERROR(VALUE(LEFT('Rekening Jaar'!$A$1:$A$1000,LEN($C54)))),"",VALUE(LEFT('Rekening Jaar'!$A$1:$A$1000,LEN($C54))))&gt;$C54,'Rekening Jaar'!$C$1:$C$1000,0))</f>
        <v>0</v>
      </c>
      <c r="H54" s="2">
        <f t="array" ref="H54">SUM(IF(IF(ISERROR(VALUE(LEFT('Rekening Jaar'!$A$1:$A$1000,LEN($B54)))),"",VALUE(LEFT('Rekening Jaar'!$A$1:$A$1000,LEN($B54))))&gt;=$B54,'Rekening Jaar'!$D$1:$D$1000,0)) - SUM(IF(IF(ISERROR(VALUE(LEFT('Rekening Jaar'!$A$1:$A$1000,LEN($C54)))),"",VALUE(LEFT('Rekening Jaar'!$A$1:$A$1000,LEN($C54))))&gt;$C54,'Rekening Jaar'!$D$1:$D$1000,0))</f>
        <v>0</v>
      </c>
      <c r="I54" s="16">
        <f t="shared" si="8"/>
        <v>0</v>
      </c>
    </row>
    <row r="55" spans="1:9" x14ac:dyDescent="0.2">
      <c r="A55" s="2" t="s">
        <v>363</v>
      </c>
      <c r="B55" s="17">
        <v>1780</v>
      </c>
      <c r="C55" s="18">
        <v>1799</v>
      </c>
      <c r="D55" s="19">
        <f t="array" ref="D55">SUM(IF(IF(ISERROR(VALUE(LEFT('Rekening Jaar-1'!$A$1:$A$1000,LEN($B55)))),"",VALUE(LEFT('Rekening Jaar-1'!$A$1:$A$1000,LEN($B55))))&gt;=$B55,'Rekening Jaar-1'!$C$1:$C$1000,0)) - SUM(IF(IF(ISERROR(VALUE(LEFT('Rekening Jaar-1'!$A$1:$A$1000,LEN($C55)))),"",VALUE(LEFT('Rekening Jaar-1'!$A$1:$A$1000,LEN($C55))))&gt;$C55,'Rekening Jaar-1'!$C$1:$C$1000,0))</f>
        <v>0</v>
      </c>
      <c r="E55" s="2">
        <f t="array" ref="E55">SUM(IF(IF(ISERROR(VALUE(LEFT('Rekening Jaar-1'!$A$1:$A$1000,LEN($B55)))),"",VALUE(LEFT('Rekening Jaar-1'!$A$1:$A$1000,LEN($B55))))&gt;=$B55,'Rekening Jaar-1'!$D$1:$D$1000,0)) - SUM(IF(IF(ISERROR(VALUE(LEFT('Rekening Jaar-1'!$A$1:$A$1000,LEN($C55)))),"",VALUE(LEFT('Rekening Jaar-1'!$A$1:$A$1000,LEN($C55))))&gt;$C55,'Rekening Jaar-1'!$D$1:$D$1000,0))</f>
        <v>0</v>
      </c>
      <c r="F55" s="16">
        <f t="shared" si="7"/>
        <v>0</v>
      </c>
      <c r="G55" s="19">
        <f t="array" ref="G55">SUM(IF(IF(ISERROR(VALUE(LEFT('Rekening Jaar'!$A$1:$A$1000,LEN($B55)))),"",VALUE(LEFT('Rekening Jaar'!$A$1:$A$1000,LEN($B55))))&gt;=$B55,'Rekening Jaar'!$C$1:$C$1000,0)) - SUM(IF(IF(ISERROR(VALUE(LEFT('Rekening Jaar'!$A$1:$A$1000,LEN($C55)))),"",VALUE(LEFT('Rekening Jaar'!$A$1:$A$1000,LEN($C55))))&gt;$C55,'Rekening Jaar'!$C$1:$C$1000,0))</f>
        <v>0</v>
      </c>
      <c r="H55" s="2">
        <f t="array" ref="H55">SUM(IF(IF(ISERROR(VALUE(LEFT('Rekening Jaar'!$A$1:$A$1000,LEN($B55)))),"",VALUE(LEFT('Rekening Jaar'!$A$1:$A$1000,LEN($B55))))&gt;=$B55,'Rekening Jaar'!$D$1:$D$1000,0)) - SUM(IF(IF(ISERROR(VALUE(LEFT('Rekening Jaar'!$A$1:$A$1000,LEN($C55)))),"",VALUE(LEFT('Rekening Jaar'!$A$1:$A$1000,LEN($C55))))&gt;$C55,'Rekening Jaar'!$D$1:$D$1000,0))</f>
        <v>0</v>
      </c>
      <c r="I55" s="16">
        <f t="shared" si="8"/>
        <v>0</v>
      </c>
    </row>
    <row r="56" spans="1:9" x14ac:dyDescent="0.2">
      <c r="A56" s="2" t="s">
        <v>180</v>
      </c>
      <c r="B56" s="17">
        <v>4200</v>
      </c>
      <c r="C56" s="18">
        <v>4299</v>
      </c>
      <c r="D56" s="19">
        <f t="array" ref="D56">SUM(IF(IF(ISERROR(VALUE(LEFT('Rekening Jaar-1'!$A$1:$A$1000,LEN($B56)))),"",VALUE(LEFT('Rekening Jaar-1'!$A$1:$A$1000,LEN($B56))))&gt;=$B56,'Rekening Jaar-1'!$C$1:$C$1000,0)) - SUM(IF(IF(ISERROR(VALUE(LEFT('Rekening Jaar-1'!$A$1:$A$1000,LEN($C56)))),"",VALUE(LEFT('Rekening Jaar-1'!$A$1:$A$1000,LEN($C56))))&gt;$C56,'Rekening Jaar-1'!$C$1:$C$1000,0))</f>
        <v>0</v>
      </c>
      <c r="E56" s="2">
        <f t="array" ref="E56">SUM(IF(IF(ISERROR(VALUE(LEFT('Rekening Jaar-1'!$A$1:$A$1000,LEN($B56)))),"",VALUE(LEFT('Rekening Jaar-1'!$A$1:$A$1000,LEN($B56))))&gt;=$B56,'Rekening Jaar-1'!$D$1:$D$1000,0)) - SUM(IF(IF(ISERROR(VALUE(LEFT('Rekening Jaar-1'!$A$1:$A$1000,LEN($C56)))),"",VALUE(LEFT('Rekening Jaar-1'!$A$1:$A$1000,LEN($C56))))&gt;$C56,'Rekening Jaar-1'!$D$1:$D$1000,0))</f>
        <v>0</v>
      </c>
      <c r="F56" s="16">
        <f t="shared" si="7"/>
        <v>0</v>
      </c>
      <c r="G56" s="19">
        <f t="array" ref="G56">SUM(IF(IF(ISERROR(VALUE(LEFT('Rekening Jaar'!$A$1:$A$1000,LEN($B56)))),"",VALUE(LEFT('Rekening Jaar'!$A$1:$A$1000,LEN($B56))))&gt;=$B56,'Rekening Jaar'!$C$1:$C$1000,0)) - SUM(IF(IF(ISERROR(VALUE(LEFT('Rekening Jaar'!$A$1:$A$1000,LEN($C56)))),"",VALUE(LEFT('Rekening Jaar'!$A$1:$A$1000,LEN($C56))))&gt;$C56,'Rekening Jaar'!$C$1:$C$1000,0))</f>
        <v>0</v>
      </c>
      <c r="H56" s="2">
        <f t="array" ref="H56">SUM(IF(IF(ISERROR(VALUE(LEFT('Rekening Jaar'!$A$1:$A$1000,LEN($B56)))),"",VALUE(LEFT('Rekening Jaar'!$A$1:$A$1000,LEN($B56))))&gt;=$B56,'Rekening Jaar'!$D$1:$D$1000,0)) - SUM(IF(IF(ISERROR(VALUE(LEFT('Rekening Jaar'!$A$1:$A$1000,LEN($C56)))),"",VALUE(LEFT('Rekening Jaar'!$A$1:$A$1000,LEN($C56))))&gt;$C56,'Rekening Jaar'!$D$1:$D$1000,0))</f>
        <v>0</v>
      </c>
      <c r="I56" s="16">
        <f t="shared" si="8"/>
        <v>0</v>
      </c>
    </row>
    <row r="57" spans="1:9" x14ac:dyDescent="0.2">
      <c r="A57" s="2" t="s">
        <v>178</v>
      </c>
      <c r="B57" s="17">
        <v>4300</v>
      </c>
      <c r="C57" s="18">
        <v>4389</v>
      </c>
      <c r="D57" s="19">
        <f t="array" ref="D57">SUM(IF(IF(ISERROR(VALUE(LEFT('Rekening Jaar-1'!$A$1:$A$1000,LEN($B57)))),"",VALUE(LEFT('Rekening Jaar-1'!$A$1:$A$1000,LEN($B57))))&gt;=$B57,'Rekening Jaar-1'!$C$1:$C$1000,0)) - SUM(IF(IF(ISERROR(VALUE(LEFT('Rekening Jaar-1'!$A$1:$A$1000,LEN($C57)))),"",VALUE(LEFT('Rekening Jaar-1'!$A$1:$A$1000,LEN($C57))))&gt;$C57,'Rekening Jaar-1'!$C$1:$C$1000,0))</f>
        <v>0</v>
      </c>
      <c r="E57" s="2">
        <f t="array" ref="E57">SUM(IF(IF(ISERROR(VALUE(LEFT('Rekening Jaar-1'!$A$1:$A$1000,LEN($B57)))),"",VALUE(LEFT('Rekening Jaar-1'!$A$1:$A$1000,LEN($B57))))&gt;=$B57,'Rekening Jaar-1'!$D$1:$D$1000,0)) - SUM(IF(IF(ISERROR(VALUE(LEFT('Rekening Jaar-1'!$A$1:$A$1000,LEN($C57)))),"",VALUE(LEFT('Rekening Jaar-1'!$A$1:$A$1000,LEN($C57))))&gt;$C57,'Rekening Jaar-1'!$D$1:$D$1000,0))</f>
        <v>0</v>
      </c>
      <c r="F57" s="16">
        <f t="shared" si="7"/>
        <v>0</v>
      </c>
      <c r="G57" s="19">
        <f t="array" ref="G57">SUM(IF(IF(ISERROR(VALUE(LEFT('Rekening Jaar'!$A$1:$A$1000,LEN($B57)))),"",VALUE(LEFT('Rekening Jaar'!$A$1:$A$1000,LEN($B57))))&gt;=$B57,'Rekening Jaar'!$C$1:$C$1000,0)) - SUM(IF(IF(ISERROR(VALUE(LEFT('Rekening Jaar'!$A$1:$A$1000,LEN($C57)))),"",VALUE(LEFT('Rekening Jaar'!$A$1:$A$1000,LEN($C57))))&gt;$C57,'Rekening Jaar'!$C$1:$C$1000,0))</f>
        <v>0</v>
      </c>
      <c r="H57" s="2">
        <f t="array" ref="H57">SUM(IF(IF(ISERROR(VALUE(LEFT('Rekening Jaar'!$A$1:$A$1000,LEN($B57)))),"",VALUE(LEFT('Rekening Jaar'!$A$1:$A$1000,LEN($B57))))&gt;=$B57,'Rekening Jaar'!$D$1:$D$1000,0)) - SUM(IF(IF(ISERROR(VALUE(LEFT('Rekening Jaar'!$A$1:$A$1000,LEN($C57)))),"",VALUE(LEFT('Rekening Jaar'!$A$1:$A$1000,LEN($C57))))&gt;$C57,'Rekening Jaar'!$D$1:$D$1000,0))</f>
        <v>0</v>
      </c>
      <c r="I57" s="16">
        <f t="shared" si="8"/>
        <v>0</v>
      </c>
    </row>
    <row r="58" spans="1:9" x14ac:dyDescent="0.2">
      <c r="A58" s="2" t="s">
        <v>179</v>
      </c>
      <c r="B58" s="17">
        <v>4390</v>
      </c>
      <c r="C58" s="18">
        <v>4399</v>
      </c>
      <c r="D58" s="19">
        <f t="array" ref="D58">SUM(IF(IF(ISERROR(VALUE(LEFT('Rekening Jaar-1'!$A$1:$A$1000,LEN($B58)))),"",VALUE(LEFT('Rekening Jaar-1'!$A$1:$A$1000,LEN($B58))))&gt;=$B58,'Rekening Jaar-1'!$C$1:$C$1000,0)) - SUM(IF(IF(ISERROR(VALUE(LEFT('Rekening Jaar-1'!$A$1:$A$1000,LEN($C58)))),"",VALUE(LEFT('Rekening Jaar-1'!$A$1:$A$1000,LEN($C58))))&gt;$C58,'Rekening Jaar-1'!$C$1:$C$1000,0))</f>
        <v>0</v>
      </c>
      <c r="E58" s="2">
        <f t="array" ref="E58">SUM(IF(IF(ISERROR(VALUE(LEFT('Rekening Jaar-1'!$A$1:$A$1000,LEN($B58)))),"",VALUE(LEFT('Rekening Jaar-1'!$A$1:$A$1000,LEN($B58))))&gt;=$B58,'Rekening Jaar-1'!$D$1:$D$1000,0)) - SUM(IF(IF(ISERROR(VALUE(LEFT('Rekening Jaar-1'!$A$1:$A$1000,LEN($C58)))),"",VALUE(LEFT('Rekening Jaar-1'!$A$1:$A$1000,LEN($C58))))&gt;$C58,'Rekening Jaar-1'!$D$1:$D$1000,0))</f>
        <v>0</v>
      </c>
      <c r="F58" s="16">
        <f t="shared" si="7"/>
        <v>0</v>
      </c>
      <c r="G58" s="19">
        <f t="array" ref="G58">SUM(IF(IF(ISERROR(VALUE(LEFT('Rekening Jaar'!$A$1:$A$1000,LEN($B58)))),"",VALUE(LEFT('Rekening Jaar'!$A$1:$A$1000,LEN($B58))))&gt;=$B58,'Rekening Jaar'!$C$1:$C$1000,0)) - SUM(IF(IF(ISERROR(VALUE(LEFT('Rekening Jaar'!$A$1:$A$1000,LEN($C58)))),"",VALUE(LEFT('Rekening Jaar'!$A$1:$A$1000,LEN($C58))))&gt;$C58,'Rekening Jaar'!$C$1:$C$1000,0))</f>
        <v>0</v>
      </c>
      <c r="H58" s="2">
        <f t="array" ref="H58">SUM(IF(IF(ISERROR(VALUE(LEFT('Rekening Jaar'!$A$1:$A$1000,LEN($B58)))),"",VALUE(LEFT('Rekening Jaar'!$A$1:$A$1000,LEN($B58))))&gt;=$B58,'Rekening Jaar'!$D$1:$D$1000,0)) - SUM(IF(IF(ISERROR(VALUE(LEFT('Rekening Jaar'!$A$1:$A$1000,LEN($C58)))),"",VALUE(LEFT('Rekening Jaar'!$A$1:$A$1000,LEN($C58))))&gt;$C58,'Rekening Jaar'!$D$1:$D$1000,0))</f>
        <v>0</v>
      </c>
      <c r="I58" s="16">
        <f t="shared" si="8"/>
        <v>0</v>
      </c>
    </row>
    <row r="59" spans="1:9" x14ac:dyDescent="0.2">
      <c r="A59" s="2" t="s">
        <v>267</v>
      </c>
      <c r="B59" s="17">
        <v>4400</v>
      </c>
      <c r="C59" s="18">
        <v>4499</v>
      </c>
      <c r="D59" s="19">
        <f t="array" ref="D59">SUM(IF(IF(ISERROR(VALUE(LEFT('Rekening Jaar-1'!$A$1:$A$1000,LEN($B59)))),"",VALUE(LEFT('Rekening Jaar-1'!$A$1:$A$1000,LEN($B59))))&gt;=$B59,'Rekening Jaar-1'!$C$1:$C$1000,0)) - SUM(IF(IF(ISERROR(VALUE(LEFT('Rekening Jaar-1'!$A$1:$A$1000,LEN($C59)))),"",VALUE(LEFT('Rekening Jaar-1'!$A$1:$A$1000,LEN($C59))))&gt;$C59,'Rekening Jaar-1'!$C$1:$C$1000,0))</f>
        <v>0</v>
      </c>
      <c r="E59" s="2">
        <f t="array" ref="E59">SUM(IF(IF(ISERROR(VALUE(LEFT('Rekening Jaar-1'!$A$1:$A$1000,LEN($B59)))),"",VALUE(LEFT('Rekening Jaar-1'!$A$1:$A$1000,LEN($B59))))&gt;=$B59,'Rekening Jaar-1'!$D$1:$D$1000,0)) - SUM(IF(IF(ISERROR(VALUE(LEFT('Rekening Jaar-1'!$A$1:$A$1000,LEN($C59)))),"",VALUE(LEFT('Rekening Jaar-1'!$A$1:$A$1000,LEN($C59))))&gt;$C59,'Rekening Jaar-1'!$D$1:$D$1000,0))</f>
        <v>0</v>
      </c>
      <c r="F59" s="16">
        <f t="shared" si="7"/>
        <v>0</v>
      </c>
      <c r="G59" s="19">
        <f t="array" ref="G59">SUM(IF(IF(ISERROR(VALUE(LEFT('Rekening Jaar'!$A$1:$A$1000,LEN($B59)))),"",VALUE(LEFT('Rekening Jaar'!$A$1:$A$1000,LEN($B59))))&gt;=$B59,'Rekening Jaar'!$C$1:$C$1000,0)) - SUM(IF(IF(ISERROR(VALUE(LEFT('Rekening Jaar'!$A$1:$A$1000,LEN($C59)))),"",VALUE(LEFT('Rekening Jaar'!$A$1:$A$1000,LEN($C59))))&gt;$C59,'Rekening Jaar'!$C$1:$C$1000,0))</f>
        <v>0</v>
      </c>
      <c r="H59" s="2">
        <f t="array" ref="H59">SUM(IF(IF(ISERROR(VALUE(LEFT('Rekening Jaar'!$A$1:$A$1000,LEN($B59)))),"",VALUE(LEFT('Rekening Jaar'!$A$1:$A$1000,LEN($B59))))&gt;=$B59,'Rekening Jaar'!$D$1:$D$1000,0)) - SUM(IF(IF(ISERROR(VALUE(LEFT('Rekening Jaar'!$A$1:$A$1000,LEN($C59)))),"",VALUE(LEFT('Rekening Jaar'!$A$1:$A$1000,LEN($C59))))&gt;$C59,'Rekening Jaar'!$D$1:$D$1000,0))</f>
        <v>0</v>
      </c>
      <c r="I59" s="16">
        <f t="shared" si="8"/>
        <v>0</v>
      </c>
    </row>
    <row r="60" spans="1:9" x14ac:dyDescent="0.2">
      <c r="A60" s="2" t="s">
        <v>181</v>
      </c>
      <c r="B60" s="17">
        <v>4500</v>
      </c>
      <c r="C60" s="18">
        <v>4539</v>
      </c>
      <c r="D60" s="19">
        <f t="array" ref="D60">SUM(IF(IF(ISERROR(VALUE(LEFT('Rekening Jaar-1'!$A$1:$A$1000,LEN($B60)))),"",VALUE(LEFT('Rekening Jaar-1'!$A$1:$A$1000,LEN($B60))))&gt;=$B60,'Rekening Jaar-1'!$C$1:$C$1000,0)) - SUM(IF(IF(ISERROR(VALUE(LEFT('Rekening Jaar-1'!$A$1:$A$1000,LEN($C60)))),"",VALUE(LEFT('Rekening Jaar-1'!$A$1:$A$1000,LEN($C60))))&gt;$C60,'Rekening Jaar-1'!$C$1:$C$1000,0))</f>
        <v>0</v>
      </c>
      <c r="E60" s="2">
        <f t="array" ref="E60">SUM(IF(IF(ISERROR(VALUE(LEFT('Rekening Jaar-1'!$A$1:$A$1000,LEN($B60)))),"",VALUE(LEFT('Rekening Jaar-1'!$A$1:$A$1000,LEN($B60))))&gt;=$B60,'Rekening Jaar-1'!$D$1:$D$1000,0)) - SUM(IF(IF(ISERROR(VALUE(LEFT('Rekening Jaar-1'!$A$1:$A$1000,LEN($C60)))),"",VALUE(LEFT('Rekening Jaar-1'!$A$1:$A$1000,LEN($C60))))&gt;$C60,'Rekening Jaar-1'!$D$1:$D$1000,0))</f>
        <v>0</v>
      </c>
      <c r="F60" s="16">
        <f t="shared" si="7"/>
        <v>0</v>
      </c>
      <c r="G60" s="19">
        <f t="array" ref="G60">SUM(IF(IF(ISERROR(VALUE(LEFT('Rekening Jaar'!$A$1:$A$1000,LEN($B60)))),"",VALUE(LEFT('Rekening Jaar'!$A$1:$A$1000,LEN($B60))))&gt;=$B60,'Rekening Jaar'!$C$1:$C$1000,0)) - SUM(IF(IF(ISERROR(VALUE(LEFT('Rekening Jaar'!$A$1:$A$1000,LEN($C60)))),"",VALUE(LEFT('Rekening Jaar'!$A$1:$A$1000,LEN($C60))))&gt;$C60,'Rekening Jaar'!$C$1:$C$1000,0))</f>
        <v>0</v>
      </c>
      <c r="H60" s="2">
        <f t="array" ref="H60">SUM(IF(IF(ISERROR(VALUE(LEFT('Rekening Jaar'!$A$1:$A$1000,LEN($B60)))),"",VALUE(LEFT('Rekening Jaar'!$A$1:$A$1000,LEN($B60))))&gt;=$B60,'Rekening Jaar'!$D$1:$D$1000,0)) - SUM(IF(IF(ISERROR(VALUE(LEFT('Rekening Jaar'!$A$1:$A$1000,LEN($C60)))),"",VALUE(LEFT('Rekening Jaar'!$A$1:$A$1000,LEN($C60))))&gt;$C60,'Rekening Jaar'!$D$1:$D$1000,0))</f>
        <v>0</v>
      </c>
      <c r="I60" s="16">
        <f t="shared" si="8"/>
        <v>0</v>
      </c>
    </row>
    <row r="61" spans="1:9" x14ac:dyDescent="0.2">
      <c r="A61" s="2" t="s">
        <v>182</v>
      </c>
      <c r="B61" s="17">
        <v>4540</v>
      </c>
      <c r="C61" s="18">
        <v>4599</v>
      </c>
      <c r="D61" s="19">
        <f t="array" ref="D61">SUM(IF(IF(ISERROR(VALUE(LEFT('Rekening Jaar-1'!$A$1:$A$1000,LEN($B61)))),"",VALUE(LEFT('Rekening Jaar-1'!$A$1:$A$1000,LEN($B61))))&gt;=$B61,'Rekening Jaar-1'!$C$1:$C$1000,0)) - SUM(IF(IF(ISERROR(VALUE(LEFT('Rekening Jaar-1'!$A$1:$A$1000,LEN($C61)))),"",VALUE(LEFT('Rekening Jaar-1'!$A$1:$A$1000,LEN($C61))))&gt;$C61,'Rekening Jaar-1'!$C$1:$C$1000,0))</f>
        <v>0</v>
      </c>
      <c r="E61" s="2">
        <f t="array" ref="E61">SUM(IF(IF(ISERROR(VALUE(LEFT('Rekening Jaar-1'!$A$1:$A$1000,LEN($B61)))),"",VALUE(LEFT('Rekening Jaar-1'!$A$1:$A$1000,LEN($B61))))&gt;=$B61,'Rekening Jaar-1'!$D$1:$D$1000,0)) - SUM(IF(IF(ISERROR(VALUE(LEFT('Rekening Jaar-1'!$A$1:$A$1000,LEN($C61)))),"",VALUE(LEFT('Rekening Jaar-1'!$A$1:$A$1000,LEN($C61))))&gt;$C61,'Rekening Jaar-1'!$D$1:$D$1000,0))</f>
        <v>0</v>
      </c>
      <c r="F61" s="16">
        <f t="shared" si="7"/>
        <v>0</v>
      </c>
      <c r="G61" s="19">
        <f t="array" ref="G61">SUM(IF(IF(ISERROR(VALUE(LEFT('Rekening Jaar'!$A$1:$A$1000,LEN($B61)))),"",VALUE(LEFT('Rekening Jaar'!$A$1:$A$1000,LEN($B61))))&gt;=$B61,'Rekening Jaar'!$C$1:$C$1000,0)) - SUM(IF(IF(ISERROR(VALUE(LEFT('Rekening Jaar'!$A$1:$A$1000,LEN($C61)))),"",VALUE(LEFT('Rekening Jaar'!$A$1:$A$1000,LEN($C61))))&gt;$C61,'Rekening Jaar'!$C$1:$C$1000,0))</f>
        <v>0</v>
      </c>
      <c r="H61" s="2">
        <f t="array" ref="H61">SUM(IF(IF(ISERROR(VALUE(LEFT('Rekening Jaar'!$A$1:$A$1000,LEN($B61)))),"",VALUE(LEFT('Rekening Jaar'!$A$1:$A$1000,LEN($B61))))&gt;=$B61,'Rekening Jaar'!$D$1:$D$1000,0)) - SUM(IF(IF(ISERROR(VALUE(LEFT('Rekening Jaar'!$A$1:$A$1000,LEN($C61)))),"",VALUE(LEFT('Rekening Jaar'!$A$1:$A$1000,LEN($C61))))&gt;$C61,'Rekening Jaar'!$D$1:$D$1000,0))</f>
        <v>0</v>
      </c>
      <c r="I61" s="16">
        <f t="shared" si="8"/>
        <v>0</v>
      </c>
    </row>
    <row r="62" spans="1:9" x14ac:dyDescent="0.2">
      <c r="A62" s="2" t="s">
        <v>363</v>
      </c>
      <c r="B62" s="17">
        <v>4600</v>
      </c>
      <c r="C62" s="18">
        <v>4899</v>
      </c>
      <c r="D62" s="19">
        <f t="array" ref="D62">SUM(IF(IF(ISERROR(VALUE(LEFT('Rekening Jaar-1'!$A$1:$A$1000,LEN($B62)))),"",VALUE(LEFT('Rekening Jaar-1'!$A$1:$A$1000,LEN($B62))))&gt;=$B62,'Rekening Jaar-1'!$C$1:$C$1000,0)) - SUM(IF(IF(ISERROR(VALUE(LEFT('Rekening Jaar-1'!$A$1:$A$1000,LEN($C62)))),"",VALUE(LEFT('Rekening Jaar-1'!$A$1:$A$1000,LEN($C62))))&gt;$C62,'Rekening Jaar-1'!$C$1:$C$1000,0))</f>
        <v>0</v>
      </c>
      <c r="E62" s="2">
        <f t="array" ref="E62">SUM(IF(IF(ISERROR(VALUE(LEFT('Rekening Jaar-1'!$A$1:$A$1000,LEN($B62)))),"",VALUE(LEFT('Rekening Jaar-1'!$A$1:$A$1000,LEN($B62))))&gt;=$B62,'Rekening Jaar-1'!$D$1:$D$1000,0)) - SUM(IF(IF(ISERROR(VALUE(LEFT('Rekening Jaar-1'!$A$1:$A$1000,LEN($C62)))),"",VALUE(LEFT('Rekening Jaar-1'!$A$1:$A$1000,LEN($C62))))&gt;$C62,'Rekening Jaar-1'!$D$1:$D$1000,0))</f>
        <v>0</v>
      </c>
      <c r="F62" s="16">
        <f t="shared" si="7"/>
        <v>0</v>
      </c>
      <c r="G62" s="19">
        <f t="array" ref="G62">SUM(IF(IF(ISERROR(VALUE(LEFT('Rekening Jaar'!$A$1:$A$1000,LEN($B62)))),"",VALUE(LEFT('Rekening Jaar'!$A$1:$A$1000,LEN($B62))))&gt;=$B62,'Rekening Jaar'!$C$1:$C$1000,0)) - SUM(IF(IF(ISERROR(VALUE(LEFT('Rekening Jaar'!$A$1:$A$1000,LEN($C62)))),"",VALUE(LEFT('Rekening Jaar'!$A$1:$A$1000,LEN($C62))))&gt;$C62,'Rekening Jaar'!$C$1:$C$1000,0))</f>
        <v>0</v>
      </c>
      <c r="H62" s="2">
        <f t="array" ref="H62">SUM(IF(IF(ISERROR(VALUE(LEFT('Rekening Jaar'!$A$1:$A$1000,LEN($B62)))),"",VALUE(LEFT('Rekening Jaar'!$A$1:$A$1000,LEN($B62))))&gt;=$B62,'Rekening Jaar'!$D$1:$D$1000,0)) - SUM(IF(IF(ISERROR(VALUE(LEFT('Rekening Jaar'!$A$1:$A$1000,LEN($C62)))),"",VALUE(LEFT('Rekening Jaar'!$A$1:$A$1000,LEN($C62))))&gt;$C62,'Rekening Jaar'!$D$1:$D$1000,0))</f>
        <v>0</v>
      </c>
      <c r="I62" s="16">
        <f t="shared" si="8"/>
        <v>0</v>
      </c>
    </row>
    <row r="63" spans="1:9" x14ac:dyDescent="0.2">
      <c r="A63" s="20" t="s">
        <v>488</v>
      </c>
      <c r="B63" s="21">
        <v>4920</v>
      </c>
      <c r="C63" s="22">
        <v>4939</v>
      </c>
      <c r="D63" s="23">
        <f t="array" ref="D63">SUM(IF(IF(ISERROR(VALUE(LEFT('Rekening Jaar-1'!$A$1:$A$1000,LEN($B63)))),"",VALUE(LEFT('Rekening Jaar-1'!$A$1:$A$1000,LEN($B63))))&gt;=$B63,'Rekening Jaar-1'!$C$1:$C$1000,0)) - SUM(IF(IF(ISERROR(VALUE(LEFT('Rekening Jaar-1'!$A$1:$A$1000,LEN($C63)))),"",VALUE(LEFT('Rekening Jaar-1'!$A$1:$A$1000,LEN($C63))))&gt;$C63,'Rekening Jaar-1'!$C$1:$C$1000,0))</f>
        <v>0</v>
      </c>
      <c r="E63" s="20">
        <f t="array" ref="E63">SUM(IF(IF(ISERROR(VALUE(LEFT('Rekening Jaar-1'!$A$1:$A$1000,LEN($B63)))),"",VALUE(LEFT('Rekening Jaar-1'!$A$1:$A$1000,LEN($B63))))&gt;=$B63,'Rekening Jaar-1'!$D$1:$D$1000,0)) - SUM(IF(IF(ISERROR(VALUE(LEFT('Rekening Jaar-1'!$A$1:$A$1000,LEN($C63)))),"",VALUE(LEFT('Rekening Jaar-1'!$A$1:$A$1000,LEN($C63))))&gt;$C63,'Rekening Jaar-1'!$D$1:$D$1000,0))</f>
        <v>0</v>
      </c>
      <c r="F63" s="24">
        <f t="shared" si="7"/>
        <v>0</v>
      </c>
      <c r="G63" s="23">
        <f t="array" ref="G63">SUM(IF(IF(ISERROR(VALUE(LEFT('Rekening Jaar'!$A$1:$A$1000,LEN($B63)))),"",VALUE(LEFT('Rekening Jaar'!$A$1:$A$1000,LEN($B63))))&gt;=$B63,'Rekening Jaar'!$C$1:$C$1000,0)) - SUM(IF(IF(ISERROR(VALUE(LEFT('Rekening Jaar'!$A$1:$A$1000,LEN($C63)))),"",VALUE(LEFT('Rekening Jaar'!$A$1:$A$1000,LEN($C63))))&gt;$C63,'Rekening Jaar'!$C$1:$C$1000,0))</f>
        <v>0</v>
      </c>
      <c r="H63" s="20">
        <f t="array" ref="H63">SUM(IF(IF(ISERROR(VALUE(LEFT('Rekening Jaar'!$A$1:$A$1000,LEN($B63)))),"",VALUE(LEFT('Rekening Jaar'!$A$1:$A$1000,LEN($B63))))&gt;=$B63,'Rekening Jaar'!$D$1:$D$1000,0)) - SUM(IF(IF(ISERROR(VALUE(LEFT('Rekening Jaar'!$A$1:$A$1000,LEN($C63)))),"",VALUE(LEFT('Rekening Jaar'!$A$1:$A$1000,LEN($C63))))&gt;$C63,'Rekening Jaar'!$D$1:$D$1000,0))</f>
        <v>0</v>
      </c>
      <c r="I63" s="24">
        <f t="shared" si="8"/>
        <v>0</v>
      </c>
    </row>
    <row r="64" spans="1:9" x14ac:dyDescent="0.2">
      <c r="A64" s="10" t="s">
        <v>155</v>
      </c>
      <c r="B64" s="17"/>
      <c r="C64" s="18"/>
      <c r="D64" s="19">
        <f t="shared" ref="D64:I64" si="9">SUM(D41:D63)</f>
        <v>0</v>
      </c>
      <c r="E64" s="2">
        <f t="shared" si="9"/>
        <v>0</v>
      </c>
      <c r="F64" s="16">
        <f t="shared" si="9"/>
        <v>0</v>
      </c>
      <c r="G64" s="19">
        <f t="shared" si="9"/>
        <v>0</v>
      </c>
      <c r="H64" s="2">
        <f t="shared" si="9"/>
        <v>0</v>
      </c>
      <c r="I64" s="16">
        <f t="shared" si="9"/>
        <v>0</v>
      </c>
    </row>
    <row r="65" spans="1:9" x14ac:dyDescent="0.2">
      <c r="A65" s="10"/>
      <c r="B65" s="17"/>
      <c r="C65" s="18"/>
      <c r="D65" s="19"/>
      <c r="F65" s="16"/>
      <c r="G65" s="19"/>
      <c r="I65" s="16"/>
    </row>
    <row r="66" spans="1:9" x14ac:dyDescent="0.2">
      <c r="A66" s="10" t="s">
        <v>363</v>
      </c>
      <c r="B66" s="17"/>
      <c r="C66" s="18"/>
      <c r="D66" s="19"/>
      <c r="F66" s="16"/>
      <c r="G66" s="19"/>
      <c r="I66" s="16"/>
    </row>
    <row r="67" spans="1:9" x14ac:dyDescent="0.2">
      <c r="A67" s="10"/>
      <c r="B67" s="17"/>
      <c r="C67" s="18"/>
      <c r="D67" s="19"/>
      <c r="F67" s="16"/>
      <c r="G67" s="19"/>
      <c r="I67" s="16"/>
    </row>
    <row r="68" spans="1:9" x14ac:dyDescent="0.2">
      <c r="A68" s="2" t="s">
        <v>363</v>
      </c>
      <c r="B68" s="17">
        <v>1780</v>
      </c>
      <c r="C68" s="18">
        <v>1789</v>
      </c>
      <c r="D68" s="19">
        <f t="array" ref="D68">SUM(IF(IF(ISERROR(VALUE(LEFT('Rekening Jaar-1'!$A$1:$A$1000,LEN($B68)))),"",VALUE(LEFT('Rekening Jaar-1'!$A$1:$A$1000,LEN($B68))))&gt;=$B68,'Rekening Jaar-1'!$C$1:$C$1000,0)) - SUM(IF(IF(ISERROR(VALUE(LEFT('Rekening Jaar-1'!$A$1:$A$1000,LEN($C68)))),"",VALUE(LEFT('Rekening Jaar-1'!$A$1:$A$1000,LEN($C68))))&gt;$C68,'Rekening Jaar-1'!$C$1:$C$1000,0))</f>
        <v>0</v>
      </c>
      <c r="E68" s="2">
        <f t="array" ref="E68">SUM(IF(IF(ISERROR(VALUE(LEFT('Rekening Jaar-1'!$A$1:$A$1000,LEN($B68)))),"",VALUE(LEFT('Rekening Jaar-1'!$A$1:$A$1000,LEN($B68))))&gt;=$B68,'Rekening Jaar-1'!$D$1:$D$1000,0)) - SUM(IF(IF(ISERROR(VALUE(LEFT('Rekening Jaar-1'!$A$1:$A$1000,LEN($C68)))),"",VALUE(LEFT('Rekening Jaar-1'!$A$1:$A$1000,LEN($C68))))&gt;$C68,'Rekening Jaar-1'!$D$1:$D$1000,0))</f>
        <v>0</v>
      </c>
      <c r="F68" s="16">
        <f>(D68-E68)*-1</f>
        <v>0</v>
      </c>
      <c r="G68" s="19">
        <f t="array" ref="G68">SUM(IF(IF(ISERROR(VALUE(LEFT('Rekening Jaar'!$A$1:$A$1000,LEN($B68)))),"",VALUE(LEFT('Rekening Jaar'!$A$1:$A$1000,LEN($B68))))&gt;=$B68,'Rekening Jaar'!$C$1:$C$1000,0)) - SUM(IF(IF(ISERROR(VALUE(LEFT('Rekening Jaar'!$A$1:$A$1000,LEN($C68)))),"",VALUE(LEFT('Rekening Jaar'!$A$1:$A$1000,LEN($C68))))&gt;$C68,'Rekening Jaar'!$C$1:$C$1000,0))</f>
        <v>0</v>
      </c>
      <c r="H68" s="2">
        <f t="array" ref="H68">SUM(IF(IF(ISERROR(VALUE(LEFT('Rekening Jaar'!$A$1:$A$1000,LEN($B68)))),"",VALUE(LEFT('Rekening Jaar'!$A$1:$A$1000,LEN($B68))))&gt;=$B68,'Rekening Jaar'!$D$1:$D$1000,0)) - SUM(IF(IF(ISERROR(VALUE(LEFT('Rekening Jaar'!$A$1:$A$1000,LEN($C68)))),"",VALUE(LEFT('Rekening Jaar'!$A$1:$A$1000,LEN($C68))))&gt;$C68,'Rekening Jaar'!$D$1:$D$1000,0))</f>
        <v>0</v>
      </c>
      <c r="I68" s="16">
        <f>(G68-H68)*-1</f>
        <v>0</v>
      </c>
    </row>
    <row r="69" spans="1:9" x14ac:dyDescent="0.2">
      <c r="A69" s="2" t="s">
        <v>363</v>
      </c>
      <c r="B69" s="17">
        <v>1790</v>
      </c>
      <c r="C69" s="18">
        <v>1790</v>
      </c>
      <c r="D69" s="19">
        <f t="array" ref="D69">SUM(IF(IF(ISERROR(VALUE(LEFT('Rekening Jaar-1'!$A$1:$A$1000,LEN($B69)))),"",VALUE(LEFT('Rekening Jaar-1'!$A$1:$A$1000,LEN($B69))))&gt;=$B69,'Rekening Jaar-1'!$C$1:$C$1000,0)) - SUM(IF(IF(ISERROR(VALUE(LEFT('Rekening Jaar-1'!$A$1:$A$1000,LEN($C69)))),"",VALUE(LEFT('Rekening Jaar-1'!$A$1:$A$1000,LEN($C69))))&gt;$C69,'Rekening Jaar-1'!$C$1:$C$1000,0))</f>
        <v>0</v>
      </c>
      <c r="E69" s="2">
        <f t="array" ref="E69">SUM(IF(IF(ISERROR(VALUE(LEFT('Rekening Jaar-1'!$A$1:$A$1000,LEN($B69)))),"",VALUE(LEFT('Rekening Jaar-1'!$A$1:$A$1000,LEN($B69))))&gt;=$B69,'Rekening Jaar-1'!$D$1:$D$1000,0)) - SUM(IF(IF(ISERROR(VALUE(LEFT('Rekening Jaar-1'!$A$1:$A$1000,LEN($C69)))),"",VALUE(LEFT('Rekening Jaar-1'!$A$1:$A$1000,LEN($C69))))&gt;$C69,'Rekening Jaar-1'!$D$1:$D$1000,0))</f>
        <v>0</v>
      </c>
      <c r="F69" s="16">
        <f>(D69-E69)*-1</f>
        <v>0</v>
      </c>
      <c r="G69" s="19">
        <f t="array" ref="G69">SUM(IF(IF(ISERROR(VALUE(LEFT('Rekening Jaar'!$A$1:$A$1000,LEN($B69)))),"",VALUE(LEFT('Rekening Jaar'!$A$1:$A$1000,LEN($B69))))&gt;=$B69,'Rekening Jaar'!$C$1:$C$1000,0)) - SUM(IF(IF(ISERROR(VALUE(LEFT('Rekening Jaar'!$A$1:$A$1000,LEN($C69)))),"",VALUE(LEFT('Rekening Jaar'!$A$1:$A$1000,LEN($C69))))&gt;$C69,'Rekening Jaar'!$C$1:$C$1000,0))</f>
        <v>0</v>
      </c>
      <c r="H69" s="2">
        <f t="array" ref="H69">SUM(IF(IF(ISERROR(VALUE(LEFT('Rekening Jaar'!$A$1:$A$1000,LEN($B69)))),"",VALUE(LEFT('Rekening Jaar'!$A$1:$A$1000,LEN($B69))))&gt;=$B69,'Rekening Jaar'!$D$1:$D$1000,0)) - SUM(IF(IF(ISERROR(VALUE(LEFT('Rekening Jaar'!$A$1:$A$1000,LEN($C69)))),"",VALUE(LEFT('Rekening Jaar'!$A$1:$A$1000,LEN($C69))))&gt;$C69,'Rekening Jaar'!$D$1:$D$1000,0))</f>
        <v>0</v>
      </c>
      <c r="I69" s="16">
        <f>(G69-H69)*-1</f>
        <v>0</v>
      </c>
    </row>
    <row r="70" spans="1:9" x14ac:dyDescent="0.2">
      <c r="A70" s="2" t="s">
        <v>363</v>
      </c>
      <c r="B70" s="17">
        <v>1791</v>
      </c>
      <c r="C70" s="18">
        <v>1799</v>
      </c>
      <c r="D70" s="19">
        <f t="array" ref="D70">SUM(IF(IF(ISERROR(VALUE(LEFT('Rekening Jaar-1'!$A$1:$A$1000,LEN($B70)))),"",VALUE(LEFT('Rekening Jaar-1'!$A$1:$A$1000,LEN($B70))))&gt;=$B70,'Rekening Jaar-1'!$C$1:$C$1000,0)) - SUM(IF(IF(ISERROR(VALUE(LEFT('Rekening Jaar-1'!$A$1:$A$1000,LEN($C70)))),"",VALUE(LEFT('Rekening Jaar-1'!$A$1:$A$1000,LEN($C70))))&gt;$C70,'Rekening Jaar-1'!$C$1:$C$1000,0))</f>
        <v>0</v>
      </c>
      <c r="E70" s="2">
        <f t="array" ref="E70">SUM(IF(IF(ISERROR(VALUE(LEFT('Rekening Jaar-1'!$A$1:$A$1000,LEN($B70)))),"",VALUE(LEFT('Rekening Jaar-1'!$A$1:$A$1000,LEN($B70))))&gt;=$B70,'Rekening Jaar-1'!$D$1:$D$1000,0)) - SUM(IF(IF(ISERROR(VALUE(LEFT('Rekening Jaar-1'!$A$1:$A$1000,LEN($C70)))),"",VALUE(LEFT('Rekening Jaar-1'!$A$1:$A$1000,LEN($C70))))&gt;$C70,'Rekening Jaar-1'!$D$1:$D$1000,0))</f>
        <v>0</v>
      </c>
      <c r="F70" s="16">
        <f>(D70-E70)*-1</f>
        <v>0</v>
      </c>
      <c r="G70" s="19">
        <f t="array" ref="G70">SUM(IF(IF(ISERROR(VALUE(LEFT('Rekening Jaar'!$A$1:$A$1000,LEN($B70)))),"",VALUE(LEFT('Rekening Jaar'!$A$1:$A$1000,LEN($B70))))&gt;=$B70,'Rekening Jaar'!$C$1:$C$1000,0)) - SUM(IF(IF(ISERROR(VALUE(LEFT('Rekening Jaar'!$A$1:$A$1000,LEN($C70)))),"",VALUE(LEFT('Rekening Jaar'!$A$1:$A$1000,LEN($C70))))&gt;$C70,'Rekening Jaar'!$C$1:$C$1000,0))</f>
        <v>0</v>
      </c>
      <c r="H70" s="2">
        <f t="array" ref="H70">SUM(IF(IF(ISERROR(VALUE(LEFT('Rekening Jaar'!$A$1:$A$1000,LEN($B70)))),"",VALUE(LEFT('Rekening Jaar'!$A$1:$A$1000,LEN($B70))))&gt;=$B70,'Rekening Jaar'!$D$1:$D$1000,0)) - SUM(IF(IF(ISERROR(VALUE(LEFT('Rekening Jaar'!$A$1:$A$1000,LEN($C70)))),"",VALUE(LEFT('Rekening Jaar'!$A$1:$A$1000,LEN($C70))))&gt;$C70,'Rekening Jaar'!$D$1:$D$1000,0))</f>
        <v>0</v>
      </c>
      <c r="I70" s="16">
        <f>(G70-H70)*-1</f>
        <v>0</v>
      </c>
    </row>
    <row r="71" spans="1:9" x14ac:dyDescent="0.2">
      <c r="B71" s="17"/>
      <c r="C71" s="18"/>
      <c r="D71" s="19"/>
      <c r="F71" s="16"/>
      <c r="G71" s="19"/>
      <c r="I71" s="16"/>
    </row>
    <row r="72" spans="1:9" x14ac:dyDescent="0.2">
      <c r="A72" s="2" t="s">
        <v>363</v>
      </c>
      <c r="B72" s="17">
        <v>4600</v>
      </c>
      <c r="C72" s="18">
        <v>4699</v>
      </c>
      <c r="D72" s="19">
        <f t="array" ref="D72">SUM(IF(IF(ISERROR(VALUE(LEFT('Rekening Jaar-1'!$A$1:$A$1000,LEN($B72)))),"",VALUE(LEFT('Rekening Jaar-1'!$A$1:$A$1000,LEN($B72))))&gt;=$B72,'Rekening Jaar-1'!$C$1:$C$1000,0)) - SUM(IF(IF(ISERROR(VALUE(LEFT('Rekening Jaar-1'!$A$1:$A$1000,LEN($C72)))),"",VALUE(LEFT('Rekening Jaar-1'!$A$1:$A$1000,LEN($C72))))&gt;$C72,'Rekening Jaar-1'!$C$1:$C$1000,0))</f>
        <v>0</v>
      </c>
      <c r="E72" s="2">
        <f t="array" ref="E72">SUM(IF(IF(ISERROR(VALUE(LEFT('Rekening Jaar-1'!$A$1:$A$1000,LEN($B72)))),"",VALUE(LEFT('Rekening Jaar-1'!$A$1:$A$1000,LEN($B72))))&gt;=$B72,'Rekening Jaar-1'!$D$1:$D$1000,0)) - SUM(IF(IF(ISERROR(VALUE(LEFT('Rekening Jaar-1'!$A$1:$A$1000,LEN($C72)))),"",VALUE(LEFT('Rekening Jaar-1'!$A$1:$A$1000,LEN($C72))))&gt;$C72,'Rekening Jaar-1'!$D$1:$D$1000,0))</f>
        <v>0</v>
      </c>
      <c r="F72" s="16">
        <f>(D72-E72)*-1</f>
        <v>0</v>
      </c>
      <c r="G72" s="19">
        <f t="array" ref="G72">SUM(IF(IF(ISERROR(VALUE(LEFT('Rekening Jaar'!$A$1:$A$1000,LEN($B72)))),"",VALUE(LEFT('Rekening Jaar'!$A$1:$A$1000,LEN($B72))))&gt;=$B72,'Rekening Jaar'!$C$1:$C$1000,0)) - SUM(IF(IF(ISERROR(VALUE(LEFT('Rekening Jaar'!$A$1:$A$1000,LEN($C72)))),"",VALUE(LEFT('Rekening Jaar'!$A$1:$A$1000,LEN($C72))))&gt;$C72,'Rekening Jaar'!$C$1:$C$1000,0))</f>
        <v>0</v>
      </c>
      <c r="H72" s="2">
        <f t="array" ref="H72">SUM(IF(IF(ISERROR(VALUE(LEFT('Rekening Jaar'!$A$1:$A$1000,LEN($B72)))),"",VALUE(LEFT('Rekening Jaar'!$A$1:$A$1000,LEN($B72))))&gt;=$B72,'Rekening Jaar'!$D$1:$D$1000,0)) - SUM(IF(IF(ISERROR(VALUE(LEFT('Rekening Jaar'!$A$1:$A$1000,LEN($C72)))),"",VALUE(LEFT('Rekening Jaar'!$A$1:$A$1000,LEN($C72))))&gt;$C72,'Rekening Jaar'!$D$1:$D$1000,0))</f>
        <v>0</v>
      </c>
      <c r="I72" s="16">
        <f>(G72-H72)*-1</f>
        <v>0</v>
      </c>
    </row>
    <row r="73" spans="1:9" x14ac:dyDescent="0.2">
      <c r="A73" s="2" t="s">
        <v>363</v>
      </c>
      <c r="B73" s="17">
        <v>4830</v>
      </c>
      <c r="C73" s="18">
        <v>4839</v>
      </c>
      <c r="D73" s="19">
        <f t="array" ref="D73">SUM(IF(IF(ISERROR(VALUE(LEFT('Rekening Jaar-1'!$A$1:$A$1000,LEN($B73)))),"",VALUE(LEFT('Rekening Jaar-1'!$A$1:$A$1000,LEN($B73))))&gt;=$B73,'Rekening Jaar-1'!$C$1:$C$1000,0)) - SUM(IF(IF(ISERROR(VALUE(LEFT('Rekening Jaar-1'!$A$1:$A$1000,LEN($C73)))),"",VALUE(LEFT('Rekening Jaar-1'!$A$1:$A$1000,LEN($C73))))&gt;$C73,'Rekening Jaar-1'!$C$1:$C$1000,0))</f>
        <v>0</v>
      </c>
      <c r="E73" s="2">
        <f t="array" ref="E73">SUM(IF(IF(ISERROR(VALUE(LEFT('Rekening Jaar-1'!$A$1:$A$1000,LEN($B73)))),"",VALUE(LEFT('Rekening Jaar-1'!$A$1:$A$1000,LEN($B73))))&gt;=$B73,'Rekening Jaar-1'!$D$1:$D$1000,0)) - SUM(IF(IF(ISERROR(VALUE(LEFT('Rekening Jaar-1'!$A$1:$A$1000,LEN($C73)))),"",VALUE(LEFT('Rekening Jaar-1'!$A$1:$A$1000,LEN($C73))))&gt;$C73,'Rekening Jaar-1'!$D$1:$D$1000,0))</f>
        <v>0</v>
      </c>
      <c r="F73" s="16">
        <f>(D73-E73)*-1</f>
        <v>0</v>
      </c>
      <c r="G73" s="19">
        <f t="array" ref="G73">SUM(IF(IF(ISERROR(VALUE(LEFT('Rekening Jaar'!$A$1:$A$1000,LEN($B73)))),"",VALUE(LEFT('Rekening Jaar'!$A$1:$A$1000,LEN($B73))))&gt;=$B73,'Rekening Jaar'!$C$1:$C$1000,0)) - SUM(IF(IF(ISERROR(VALUE(LEFT('Rekening Jaar'!$A$1:$A$1000,LEN($C73)))),"",VALUE(LEFT('Rekening Jaar'!$A$1:$A$1000,LEN($C73))))&gt;$C73,'Rekening Jaar'!$C$1:$C$1000,0))</f>
        <v>0</v>
      </c>
      <c r="H73" s="2">
        <f t="array" ref="H73">SUM(IF(IF(ISERROR(VALUE(LEFT('Rekening Jaar'!$A$1:$A$1000,LEN($B73)))),"",VALUE(LEFT('Rekening Jaar'!$A$1:$A$1000,LEN($B73))))&gt;=$B73,'Rekening Jaar'!$D$1:$D$1000,0)) - SUM(IF(IF(ISERROR(VALUE(LEFT('Rekening Jaar'!$A$1:$A$1000,LEN($C73)))),"",VALUE(LEFT('Rekening Jaar'!$A$1:$A$1000,LEN($C73))))&gt;$C73,'Rekening Jaar'!$D$1:$D$1000,0))</f>
        <v>0</v>
      </c>
      <c r="I73" s="16">
        <f>(G73-H73)*-1</f>
        <v>0</v>
      </c>
    </row>
    <row r="74" spans="1:9" x14ac:dyDescent="0.2">
      <c r="A74" s="2" t="s">
        <v>363</v>
      </c>
      <c r="B74" s="17">
        <v>4880</v>
      </c>
      <c r="C74" s="18">
        <v>4889</v>
      </c>
      <c r="D74" s="19">
        <f t="array" ref="D74">SUM(IF(IF(ISERROR(VALUE(LEFT('Rekening Jaar-1'!$A$1:$A$1000,LEN($B74)))),"",VALUE(LEFT('Rekening Jaar-1'!$A$1:$A$1000,LEN($B74))))&gt;=$B74,'Rekening Jaar-1'!$C$1:$C$1000,0)) - SUM(IF(IF(ISERROR(VALUE(LEFT('Rekening Jaar-1'!$A$1:$A$1000,LEN($C74)))),"",VALUE(LEFT('Rekening Jaar-1'!$A$1:$A$1000,LEN($C74))))&gt;$C74,'Rekening Jaar-1'!$C$1:$C$1000,0))</f>
        <v>0</v>
      </c>
      <c r="E74" s="2">
        <f t="array" ref="E74">SUM(IF(IF(ISERROR(VALUE(LEFT('Rekening Jaar-1'!$A$1:$A$1000,LEN($B74)))),"",VALUE(LEFT('Rekening Jaar-1'!$A$1:$A$1000,LEN($B74))))&gt;=$B74,'Rekening Jaar-1'!$D$1:$D$1000,0)) - SUM(IF(IF(ISERROR(VALUE(LEFT('Rekening Jaar-1'!$A$1:$A$1000,LEN($C74)))),"",VALUE(LEFT('Rekening Jaar-1'!$A$1:$A$1000,LEN($C74))))&gt;$C74,'Rekening Jaar-1'!$D$1:$D$1000,0))</f>
        <v>0</v>
      </c>
      <c r="F74" s="16">
        <f>(D74-E74)*-1</f>
        <v>0</v>
      </c>
      <c r="G74" s="19">
        <f t="array" ref="G74">SUM(IF(IF(ISERROR(VALUE(LEFT('Rekening Jaar'!$A$1:$A$1000,LEN($B74)))),"",VALUE(LEFT('Rekening Jaar'!$A$1:$A$1000,LEN($B74))))&gt;=$B74,'Rekening Jaar'!$C$1:$C$1000,0)) - SUM(IF(IF(ISERROR(VALUE(LEFT('Rekening Jaar'!$A$1:$A$1000,LEN($C74)))),"",VALUE(LEFT('Rekening Jaar'!$A$1:$A$1000,LEN($C74))))&gt;$C74,'Rekening Jaar'!$C$1:$C$1000,0))</f>
        <v>0</v>
      </c>
      <c r="H74" s="2">
        <f t="array" ref="H74">SUM(IF(IF(ISERROR(VALUE(LEFT('Rekening Jaar'!$A$1:$A$1000,LEN($B74)))),"",VALUE(LEFT('Rekening Jaar'!$A$1:$A$1000,LEN($B74))))&gt;=$B74,'Rekening Jaar'!$D$1:$D$1000,0)) - SUM(IF(IF(ISERROR(VALUE(LEFT('Rekening Jaar'!$A$1:$A$1000,LEN($C74)))),"",VALUE(LEFT('Rekening Jaar'!$A$1:$A$1000,LEN($C74))))&gt;$C74,'Rekening Jaar'!$D$1:$D$1000,0))</f>
        <v>0</v>
      </c>
      <c r="I74" s="16">
        <f>(G74-H74)*-1</f>
        <v>0</v>
      </c>
    </row>
    <row r="75" spans="1:9" x14ac:dyDescent="0.2">
      <c r="A75" s="2" t="s">
        <v>363</v>
      </c>
      <c r="B75" s="17">
        <v>4890</v>
      </c>
      <c r="C75" s="18">
        <v>4890</v>
      </c>
      <c r="D75" s="19">
        <f t="array" ref="D75">SUM(IF(IF(ISERROR(VALUE(LEFT('Rekening Jaar-1'!$A$1:$A$1000,LEN($B75)))),"",VALUE(LEFT('Rekening Jaar-1'!$A$1:$A$1000,LEN($B75))))&gt;=$B75,'Rekening Jaar-1'!$C$1:$C$1000,0)) - SUM(IF(IF(ISERROR(VALUE(LEFT('Rekening Jaar-1'!$A$1:$A$1000,LEN($C75)))),"",VALUE(LEFT('Rekening Jaar-1'!$A$1:$A$1000,LEN($C75))))&gt;$C75,'Rekening Jaar-1'!$C$1:$C$1000,0))</f>
        <v>0</v>
      </c>
      <c r="E75" s="2">
        <f t="array" ref="E75">SUM(IF(IF(ISERROR(VALUE(LEFT('Rekening Jaar-1'!$A$1:$A$1000,LEN($B75)))),"",VALUE(LEFT('Rekening Jaar-1'!$A$1:$A$1000,LEN($B75))))&gt;=$B75,'Rekening Jaar-1'!$D$1:$D$1000,0)) - SUM(IF(IF(ISERROR(VALUE(LEFT('Rekening Jaar-1'!$A$1:$A$1000,LEN($C75)))),"",VALUE(LEFT('Rekening Jaar-1'!$A$1:$A$1000,LEN($C75))))&gt;$C75,'Rekening Jaar-1'!$D$1:$D$1000,0))</f>
        <v>0</v>
      </c>
      <c r="F75" s="16">
        <f>(D75-E75)*-1</f>
        <v>0</v>
      </c>
      <c r="G75" s="19">
        <f t="array" ref="G75">SUM(IF(IF(ISERROR(VALUE(LEFT('Rekening Jaar'!$A$1:$A$1000,LEN($B75)))),"",VALUE(LEFT('Rekening Jaar'!$A$1:$A$1000,LEN($B75))))&gt;=$B75,'Rekening Jaar'!$C$1:$C$1000,0)) - SUM(IF(IF(ISERROR(VALUE(LEFT('Rekening Jaar'!$A$1:$A$1000,LEN($C75)))),"",VALUE(LEFT('Rekening Jaar'!$A$1:$A$1000,LEN($C75))))&gt;$C75,'Rekening Jaar'!$C$1:$C$1000,0))</f>
        <v>0</v>
      </c>
      <c r="H75" s="2">
        <f t="array" ref="H75">SUM(IF(IF(ISERROR(VALUE(LEFT('Rekening Jaar'!$A$1:$A$1000,LEN($B75)))),"",VALUE(LEFT('Rekening Jaar'!$A$1:$A$1000,LEN($B75))))&gt;=$B75,'Rekening Jaar'!$D$1:$D$1000,0)) - SUM(IF(IF(ISERROR(VALUE(LEFT('Rekening Jaar'!$A$1:$A$1000,LEN($C75)))),"",VALUE(LEFT('Rekening Jaar'!$A$1:$A$1000,LEN($C75))))&gt;$C75,'Rekening Jaar'!$D$1:$D$1000,0))</f>
        <v>0</v>
      </c>
      <c r="I75" s="16">
        <f>(G75-H75)*-1</f>
        <v>0</v>
      </c>
    </row>
    <row r="76" spans="1:9" x14ac:dyDescent="0.2">
      <c r="A76" s="2" t="s">
        <v>363</v>
      </c>
      <c r="B76" s="17">
        <v>4891</v>
      </c>
      <c r="C76" s="18">
        <v>4899</v>
      </c>
      <c r="D76" s="19">
        <f t="array" ref="D76">SUM(IF(IF(ISERROR(VALUE(LEFT('Rekening Jaar-1'!$A$1:$A$1000,LEN($B76)))),"",VALUE(LEFT('Rekening Jaar-1'!$A$1:$A$1000,LEN($B76))))&gt;=$B76,'Rekening Jaar-1'!$C$1:$C$1000,0)) - SUM(IF(IF(ISERROR(VALUE(LEFT('Rekening Jaar-1'!$A$1:$A$1000,LEN($C76)))),"",VALUE(LEFT('Rekening Jaar-1'!$A$1:$A$1000,LEN($C76))))&gt;$C76,'Rekening Jaar-1'!$C$1:$C$1000,0))</f>
        <v>0</v>
      </c>
      <c r="E76" s="2">
        <f t="array" ref="E76">SUM(IF(IF(ISERROR(VALUE(LEFT('Rekening Jaar-1'!$A$1:$A$1000,LEN($B76)))),"",VALUE(LEFT('Rekening Jaar-1'!$A$1:$A$1000,LEN($B76))))&gt;=$B76,'Rekening Jaar-1'!$D$1:$D$1000,0)) - SUM(IF(IF(ISERROR(VALUE(LEFT('Rekening Jaar-1'!$A$1:$A$1000,LEN($C76)))),"",VALUE(LEFT('Rekening Jaar-1'!$A$1:$A$1000,LEN($C76))))&gt;$C76,'Rekening Jaar-1'!$D$1:$D$1000,0))</f>
        <v>0</v>
      </c>
      <c r="F76" s="16">
        <f>(D76-E76)*-1</f>
        <v>0</v>
      </c>
      <c r="G76" s="19">
        <f t="array" ref="G76">SUM(IF(IF(ISERROR(VALUE(LEFT('Rekening Jaar'!$A$1:$A$1000,LEN($B76)))),"",VALUE(LEFT('Rekening Jaar'!$A$1:$A$1000,LEN($B76))))&gt;=$B76,'Rekening Jaar'!$C$1:$C$1000,0)) - SUM(IF(IF(ISERROR(VALUE(LEFT('Rekening Jaar'!$A$1:$A$1000,LEN($C76)))),"",VALUE(LEFT('Rekening Jaar'!$A$1:$A$1000,LEN($C76))))&gt;$C76,'Rekening Jaar'!$C$1:$C$1000,0))</f>
        <v>0</v>
      </c>
      <c r="H76" s="2">
        <f t="array" ref="H76">SUM(IF(IF(ISERROR(VALUE(LEFT('Rekening Jaar'!$A$1:$A$1000,LEN($B76)))),"",VALUE(LEFT('Rekening Jaar'!$A$1:$A$1000,LEN($B76))))&gt;=$B76,'Rekening Jaar'!$D$1:$D$1000,0)) - SUM(IF(IF(ISERROR(VALUE(LEFT('Rekening Jaar'!$A$1:$A$1000,LEN($C76)))),"",VALUE(LEFT('Rekening Jaar'!$A$1:$A$1000,LEN($C76))))&gt;$C76,'Rekening Jaar'!$D$1:$D$1000,0))</f>
        <v>0</v>
      </c>
      <c r="I76" s="16">
        <f>(G76-H76)*-1</f>
        <v>0</v>
      </c>
    </row>
    <row r="77" spans="1:9" x14ac:dyDescent="0.2">
      <c r="B77" s="17"/>
      <c r="C77" s="18"/>
      <c r="D77" s="19"/>
      <c r="F77" s="16"/>
      <c r="G77" s="19"/>
      <c r="I77" s="16"/>
    </row>
    <row r="78" spans="1:9" x14ac:dyDescent="0.2">
      <c r="A78" s="2" t="s">
        <v>96</v>
      </c>
      <c r="B78" s="17">
        <v>4200</v>
      </c>
      <c r="C78" s="18">
        <v>4249</v>
      </c>
      <c r="D78" s="19">
        <f t="array" ref="D78">SUM(IF(IF(ISERROR(VALUE(LEFT('Rekening Jaar-1'!$A$1:$A$1000,LEN($B78)))),"",VALUE(LEFT('Rekening Jaar-1'!$A$1:$A$1000,LEN($B78))))&gt;=$B78,'Rekening Jaar-1'!$C$1:$C$1000,0)) - SUM(IF(IF(ISERROR(VALUE(LEFT('Rekening Jaar-1'!$A$1:$A$1000,LEN($C78)))),"",VALUE(LEFT('Rekening Jaar-1'!$A$1:$A$1000,LEN($C78))))&gt;$C78,'Rekening Jaar-1'!$C$1:$C$1000,0))</f>
        <v>0</v>
      </c>
      <c r="E78" s="2">
        <f t="array" ref="E78">SUM(IF(IF(ISERROR(VALUE(LEFT('Rekening Jaar-1'!$A$1:$A$1000,LEN($B78)))),"",VALUE(LEFT('Rekening Jaar-1'!$A$1:$A$1000,LEN($B78))))&gt;=$B78,'Rekening Jaar-1'!$D$1:$D$1000,0)) - SUM(IF(IF(ISERROR(VALUE(LEFT('Rekening Jaar-1'!$A$1:$A$1000,LEN($C78)))),"",VALUE(LEFT('Rekening Jaar-1'!$A$1:$A$1000,LEN($C78))))&gt;$C78,'Rekening Jaar-1'!$D$1:$D$1000,0))</f>
        <v>0</v>
      </c>
      <c r="F78" s="16">
        <f>(D78-E78)*-1</f>
        <v>0</v>
      </c>
      <c r="G78" s="19">
        <f t="array" ref="G78">SUM(IF(IF(ISERROR(VALUE(LEFT('Rekening Jaar'!$A$1:$A$1000,LEN($B78)))),"",VALUE(LEFT('Rekening Jaar'!$A$1:$A$1000,LEN($B78))))&gt;=$B78,'Rekening Jaar'!$C$1:$C$1000,0)) - SUM(IF(IF(ISERROR(VALUE(LEFT('Rekening Jaar'!$A$1:$A$1000,LEN($C78)))),"",VALUE(LEFT('Rekening Jaar'!$A$1:$A$1000,LEN($C78))))&gt;$C78,'Rekening Jaar'!$C$1:$C$1000,0))</f>
        <v>0</v>
      </c>
      <c r="H78" s="2">
        <f t="array" ref="H78">SUM(IF(IF(ISERROR(VALUE(LEFT('Rekening Jaar'!$A$1:$A$1000,LEN($B78)))),"",VALUE(LEFT('Rekening Jaar'!$A$1:$A$1000,LEN($B78))))&gt;=$B78,'Rekening Jaar'!$D$1:$D$1000,0)) - SUM(IF(IF(ISERROR(VALUE(LEFT('Rekening Jaar'!$A$1:$A$1000,LEN($C78)))),"",VALUE(LEFT('Rekening Jaar'!$A$1:$A$1000,LEN($C78))))&gt;$C78,'Rekening Jaar'!$D$1:$D$1000,0))</f>
        <v>0</v>
      </c>
      <c r="I78" s="16">
        <f>(G78-H78)*-1</f>
        <v>0</v>
      </c>
    </row>
    <row r="79" spans="1:9" x14ac:dyDescent="0.2">
      <c r="A79" s="2" t="s">
        <v>97</v>
      </c>
      <c r="B79" s="17">
        <v>4250</v>
      </c>
      <c r="C79" s="18">
        <v>4259</v>
      </c>
      <c r="D79" s="19">
        <f t="array" ref="D79">SUM(IF(IF(ISERROR(VALUE(LEFT('Rekening Jaar-1'!$A$1:$A$1000,LEN($B79)))),"",VALUE(LEFT('Rekening Jaar-1'!$A$1:$A$1000,LEN($B79))))&gt;=$B79,'Rekening Jaar-1'!$C$1:$C$1000,0)) - SUM(IF(IF(ISERROR(VALUE(LEFT('Rekening Jaar-1'!$A$1:$A$1000,LEN($C79)))),"",VALUE(LEFT('Rekening Jaar-1'!$A$1:$A$1000,LEN($C79))))&gt;$C79,'Rekening Jaar-1'!$C$1:$C$1000,0))</f>
        <v>0</v>
      </c>
      <c r="E79" s="2">
        <f t="array" ref="E79">SUM(IF(IF(ISERROR(VALUE(LEFT('Rekening Jaar-1'!$A$1:$A$1000,LEN($B79)))),"",VALUE(LEFT('Rekening Jaar-1'!$A$1:$A$1000,LEN($B79))))&gt;=$B79,'Rekening Jaar-1'!$D$1:$D$1000,0)) - SUM(IF(IF(ISERROR(VALUE(LEFT('Rekening Jaar-1'!$A$1:$A$1000,LEN($C79)))),"",VALUE(LEFT('Rekening Jaar-1'!$A$1:$A$1000,LEN($C79))))&gt;$C79,'Rekening Jaar-1'!$D$1:$D$1000,0))</f>
        <v>0</v>
      </c>
      <c r="F79" s="16">
        <f>(D79-E79)*-1</f>
        <v>0</v>
      </c>
      <c r="G79" s="19">
        <f t="array" ref="G79">SUM(IF(IF(ISERROR(VALUE(LEFT('Rekening Jaar'!$A$1:$A$1000,LEN($B79)))),"",VALUE(LEFT('Rekening Jaar'!$A$1:$A$1000,LEN($B79))))&gt;=$B79,'Rekening Jaar'!$C$1:$C$1000,0)) - SUM(IF(IF(ISERROR(VALUE(LEFT('Rekening Jaar'!$A$1:$A$1000,LEN($C79)))),"",VALUE(LEFT('Rekening Jaar'!$A$1:$A$1000,LEN($C79))))&gt;$C79,'Rekening Jaar'!$C$1:$C$1000,0))</f>
        <v>0</v>
      </c>
      <c r="H79" s="2">
        <f t="array" ref="H79">SUM(IF(IF(ISERROR(VALUE(LEFT('Rekening Jaar'!$A$1:$A$1000,LEN($B79)))),"",VALUE(LEFT('Rekening Jaar'!$A$1:$A$1000,LEN($B79))))&gt;=$B79,'Rekening Jaar'!$D$1:$D$1000,0)) - SUM(IF(IF(ISERROR(VALUE(LEFT('Rekening Jaar'!$A$1:$A$1000,LEN($C79)))),"",VALUE(LEFT('Rekening Jaar'!$A$1:$A$1000,LEN($C79))))&gt;$C79,'Rekening Jaar'!$D$1:$D$1000,0))</f>
        <v>0</v>
      </c>
      <c r="I79" s="16">
        <f>(G79-H79)*-1</f>
        <v>0</v>
      </c>
    </row>
    <row r="80" spans="1:9" x14ac:dyDescent="0.2">
      <c r="A80" s="2" t="s">
        <v>98</v>
      </c>
      <c r="B80" s="17">
        <v>4290</v>
      </c>
      <c r="C80" s="18">
        <v>4299</v>
      </c>
      <c r="D80" s="19">
        <f t="array" ref="D80">SUM(IF(IF(ISERROR(VALUE(LEFT('Rekening Jaar-1'!$A$1:$A$1000,LEN($B80)))),"",VALUE(LEFT('Rekening Jaar-1'!$A$1:$A$1000,LEN($B80))))&gt;=$B80,'Rekening Jaar-1'!$C$1:$C$1000,0)) - SUM(IF(IF(ISERROR(VALUE(LEFT('Rekening Jaar-1'!$A$1:$A$1000,LEN($C80)))),"",VALUE(LEFT('Rekening Jaar-1'!$A$1:$A$1000,LEN($C80))))&gt;$C80,'Rekening Jaar-1'!$C$1:$C$1000,0))</f>
        <v>0</v>
      </c>
      <c r="E80" s="2">
        <f t="array" ref="E80">SUM(IF(IF(ISERROR(VALUE(LEFT('Rekening Jaar-1'!$A$1:$A$1000,LEN($B80)))),"",VALUE(LEFT('Rekening Jaar-1'!$A$1:$A$1000,LEN($B80))))&gt;=$B80,'Rekening Jaar-1'!$D$1:$D$1000,0)) - SUM(IF(IF(ISERROR(VALUE(LEFT('Rekening Jaar-1'!$A$1:$A$1000,LEN($C80)))),"",VALUE(LEFT('Rekening Jaar-1'!$A$1:$A$1000,LEN($C80))))&gt;$C80,'Rekening Jaar-1'!$D$1:$D$1000,0))</f>
        <v>0</v>
      </c>
      <c r="F80" s="16">
        <f>(D80-E80)*-1</f>
        <v>0</v>
      </c>
      <c r="G80" s="19">
        <f t="array" ref="G80">SUM(IF(IF(ISERROR(VALUE(LEFT('Rekening Jaar'!$A$1:$A$1000,LEN($B80)))),"",VALUE(LEFT('Rekening Jaar'!$A$1:$A$1000,LEN($B80))))&gt;=$B80,'Rekening Jaar'!$C$1:$C$1000,0)) - SUM(IF(IF(ISERROR(VALUE(LEFT('Rekening Jaar'!$A$1:$A$1000,LEN($C80)))),"",VALUE(LEFT('Rekening Jaar'!$A$1:$A$1000,LEN($C80))))&gt;$C80,'Rekening Jaar'!$C$1:$C$1000,0))</f>
        <v>0</v>
      </c>
      <c r="H80" s="2">
        <f t="array" ref="H80">SUM(IF(IF(ISERROR(VALUE(LEFT('Rekening Jaar'!$A$1:$A$1000,LEN($B80)))),"",VALUE(LEFT('Rekening Jaar'!$A$1:$A$1000,LEN($B80))))&gt;=$B80,'Rekening Jaar'!$D$1:$D$1000,0)) - SUM(IF(IF(ISERROR(VALUE(LEFT('Rekening Jaar'!$A$1:$A$1000,LEN($C80)))),"",VALUE(LEFT('Rekening Jaar'!$A$1:$A$1000,LEN($C80))))&gt;$C80,'Rekening Jaar'!$D$1:$D$1000,0))</f>
        <v>0</v>
      </c>
      <c r="I80" s="16">
        <f>(G80-H80)*-1</f>
        <v>0</v>
      </c>
    </row>
    <row r="81" spans="1:9" x14ac:dyDescent="0.2">
      <c r="B81" s="17"/>
      <c r="C81" s="18"/>
      <c r="D81" s="19"/>
      <c r="F81" s="16"/>
      <c r="G81" s="19"/>
      <c r="I81" s="16"/>
    </row>
    <row r="82" spans="1:9" x14ac:dyDescent="0.2">
      <c r="A82" s="2" t="s">
        <v>99</v>
      </c>
      <c r="B82" s="17">
        <v>1700</v>
      </c>
      <c r="C82" s="18">
        <v>1749</v>
      </c>
      <c r="D82" s="19">
        <f t="array" ref="D82">SUM(IF(IF(ISERROR(VALUE(LEFT('Rekening Jaar-1'!$A$1:$A$1000,LEN($B82)))),"",VALUE(LEFT('Rekening Jaar-1'!$A$1:$A$1000,LEN($B82))))&gt;=$B82,'Rekening Jaar-1'!$C$1:$C$1000,0)) - SUM(IF(IF(ISERROR(VALUE(LEFT('Rekening Jaar-1'!$A$1:$A$1000,LEN($C82)))),"",VALUE(LEFT('Rekening Jaar-1'!$A$1:$A$1000,LEN($C82))))&gt;$C82,'Rekening Jaar-1'!$C$1:$C$1000,0))</f>
        <v>0</v>
      </c>
      <c r="E82" s="2">
        <f t="array" ref="E82">SUM(IF(IF(ISERROR(VALUE(LEFT('Rekening Jaar-1'!$A$1:$A$1000,LEN($B82)))),"",VALUE(LEFT('Rekening Jaar-1'!$A$1:$A$1000,LEN($B82))))&gt;=$B82,'Rekening Jaar-1'!$D$1:$D$1000,0)) - SUM(IF(IF(ISERROR(VALUE(LEFT('Rekening Jaar-1'!$A$1:$A$1000,LEN($C82)))),"",VALUE(LEFT('Rekening Jaar-1'!$A$1:$A$1000,LEN($C82))))&gt;$C82,'Rekening Jaar-1'!$D$1:$D$1000,0))</f>
        <v>0</v>
      </c>
      <c r="F82" s="16">
        <f>(D82-E82)*-1</f>
        <v>0</v>
      </c>
      <c r="G82" s="19">
        <f t="array" ref="G82">SUM(IF(IF(ISERROR(VALUE(LEFT('Rekening Jaar'!$A$1:$A$1000,LEN($B82)))),"",VALUE(LEFT('Rekening Jaar'!$A$1:$A$1000,LEN($B82))))&gt;=$B82,'Rekening Jaar'!$C$1:$C$1000,0)) - SUM(IF(IF(ISERROR(VALUE(LEFT('Rekening Jaar'!$A$1:$A$1000,LEN($C82)))),"",VALUE(LEFT('Rekening Jaar'!$A$1:$A$1000,LEN($C82))))&gt;$C82,'Rekening Jaar'!$C$1:$C$1000,0))</f>
        <v>0</v>
      </c>
      <c r="H82" s="2">
        <f t="array" ref="H82">SUM(IF(IF(ISERROR(VALUE(LEFT('Rekening Jaar'!$A$1:$A$1000,LEN($B82)))),"",VALUE(LEFT('Rekening Jaar'!$A$1:$A$1000,LEN($B82))))&gt;=$B82,'Rekening Jaar'!$D$1:$D$1000,0)) - SUM(IF(IF(ISERROR(VALUE(LEFT('Rekening Jaar'!$A$1:$A$1000,LEN($C82)))),"",VALUE(LEFT('Rekening Jaar'!$A$1:$A$1000,LEN($C82))))&gt;$C82,'Rekening Jaar'!$D$1:$D$1000,0))</f>
        <v>0</v>
      </c>
      <c r="I82" s="16">
        <f>(G82-H82)*-1</f>
        <v>0</v>
      </c>
    </row>
    <row r="83" spans="1:9" x14ac:dyDescent="0.2">
      <c r="A83" s="2" t="s">
        <v>100</v>
      </c>
      <c r="B83" s="17">
        <v>1750</v>
      </c>
      <c r="C83" s="18">
        <v>1759</v>
      </c>
      <c r="D83" s="19">
        <f t="array" ref="D83">SUM(IF(IF(ISERROR(VALUE(LEFT('Rekening Jaar-1'!$A$1:$A$1000,LEN($B83)))),"",VALUE(LEFT('Rekening Jaar-1'!$A$1:$A$1000,LEN($B83))))&gt;=$B83,'Rekening Jaar-1'!$C$1:$C$1000,0)) - SUM(IF(IF(ISERROR(VALUE(LEFT('Rekening Jaar-1'!$A$1:$A$1000,LEN($C83)))),"",VALUE(LEFT('Rekening Jaar-1'!$A$1:$A$1000,LEN($C83))))&gt;$C83,'Rekening Jaar-1'!$C$1:$C$1000,0))</f>
        <v>0</v>
      </c>
      <c r="E83" s="2">
        <f t="array" ref="E83">SUM(IF(IF(ISERROR(VALUE(LEFT('Rekening Jaar-1'!$A$1:$A$1000,LEN($B83)))),"",VALUE(LEFT('Rekening Jaar-1'!$A$1:$A$1000,LEN($B83))))&gt;=$B83,'Rekening Jaar-1'!$D$1:$D$1000,0)) - SUM(IF(IF(ISERROR(VALUE(LEFT('Rekening Jaar-1'!$A$1:$A$1000,LEN($C83)))),"",VALUE(LEFT('Rekening Jaar-1'!$A$1:$A$1000,LEN($C83))))&gt;$C83,'Rekening Jaar-1'!$D$1:$D$1000,0))</f>
        <v>0</v>
      </c>
      <c r="F83" s="16">
        <f>(D83-E83)*-1</f>
        <v>0</v>
      </c>
      <c r="G83" s="19">
        <f t="array" ref="G83">SUM(IF(IF(ISERROR(VALUE(LEFT('Rekening Jaar'!$A$1:$A$1000,LEN($B83)))),"",VALUE(LEFT('Rekening Jaar'!$A$1:$A$1000,LEN($B83))))&gt;=$B83,'Rekening Jaar'!$C$1:$C$1000,0)) - SUM(IF(IF(ISERROR(VALUE(LEFT('Rekening Jaar'!$A$1:$A$1000,LEN($C83)))),"",VALUE(LEFT('Rekening Jaar'!$A$1:$A$1000,LEN($C83))))&gt;$C83,'Rekening Jaar'!$C$1:$C$1000,0))</f>
        <v>0</v>
      </c>
      <c r="H83" s="2">
        <f t="array" ref="H83">SUM(IF(IF(ISERROR(VALUE(LEFT('Rekening Jaar'!$A$1:$A$1000,LEN($B83)))),"",VALUE(LEFT('Rekening Jaar'!$A$1:$A$1000,LEN($B83))))&gt;=$B83,'Rekening Jaar'!$D$1:$D$1000,0)) - SUM(IF(IF(ISERROR(VALUE(LEFT('Rekening Jaar'!$A$1:$A$1000,LEN($C83)))),"",VALUE(LEFT('Rekening Jaar'!$A$1:$A$1000,LEN($C83))))&gt;$C83,'Rekening Jaar'!$D$1:$D$1000,0))</f>
        <v>0</v>
      </c>
      <c r="I83" s="16">
        <f>(G83-H83)*-1</f>
        <v>0</v>
      </c>
    </row>
    <row r="84" spans="1:9" x14ac:dyDescent="0.2">
      <c r="A84" s="2" t="s">
        <v>101</v>
      </c>
      <c r="B84" s="17">
        <v>1790</v>
      </c>
      <c r="C84" s="18">
        <v>1799</v>
      </c>
      <c r="D84" s="19">
        <f t="array" ref="D84">SUM(IF(IF(ISERROR(VALUE(LEFT('Rekening Jaar-1'!$A$1:$A$1000,LEN($B84)))),"",VALUE(LEFT('Rekening Jaar-1'!$A$1:$A$1000,LEN($B84))))&gt;=$B84,'Rekening Jaar-1'!$C$1:$C$1000,0)) - SUM(IF(IF(ISERROR(VALUE(LEFT('Rekening Jaar-1'!$A$1:$A$1000,LEN($C84)))),"",VALUE(LEFT('Rekening Jaar-1'!$A$1:$A$1000,LEN($C84))))&gt;$C84,'Rekening Jaar-1'!$C$1:$C$1000,0))</f>
        <v>0</v>
      </c>
      <c r="E84" s="2">
        <f t="array" ref="E84">SUM(IF(IF(ISERROR(VALUE(LEFT('Rekening Jaar-1'!$A$1:$A$1000,LEN($B84)))),"",VALUE(LEFT('Rekening Jaar-1'!$A$1:$A$1000,LEN($B84))))&gt;=$B84,'Rekening Jaar-1'!$D$1:$D$1000,0)) - SUM(IF(IF(ISERROR(VALUE(LEFT('Rekening Jaar-1'!$A$1:$A$1000,LEN($C84)))),"",VALUE(LEFT('Rekening Jaar-1'!$A$1:$A$1000,LEN($C84))))&gt;$C84,'Rekening Jaar-1'!$D$1:$D$1000,0))</f>
        <v>0</v>
      </c>
      <c r="F84" s="16">
        <f>(D84-E84)*-1</f>
        <v>0</v>
      </c>
      <c r="G84" s="19">
        <f t="array" ref="G84">SUM(IF(IF(ISERROR(VALUE(LEFT('Rekening Jaar'!$A$1:$A$1000,LEN($B84)))),"",VALUE(LEFT('Rekening Jaar'!$A$1:$A$1000,LEN($B84))))&gt;=$B84,'Rekening Jaar'!$C$1:$C$1000,0)) - SUM(IF(IF(ISERROR(VALUE(LEFT('Rekening Jaar'!$A$1:$A$1000,LEN($C84)))),"",VALUE(LEFT('Rekening Jaar'!$A$1:$A$1000,LEN($C84))))&gt;$C84,'Rekening Jaar'!$C$1:$C$1000,0))</f>
        <v>0</v>
      </c>
      <c r="H84" s="2">
        <f t="array" ref="H84">SUM(IF(IF(ISERROR(VALUE(LEFT('Rekening Jaar'!$A$1:$A$1000,LEN($B84)))),"",VALUE(LEFT('Rekening Jaar'!$A$1:$A$1000,LEN($B84))))&gt;=$B84,'Rekening Jaar'!$D$1:$D$1000,0)) - SUM(IF(IF(ISERROR(VALUE(LEFT('Rekening Jaar'!$A$1:$A$1000,LEN($C84)))),"",VALUE(LEFT('Rekening Jaar'!$A$1:$A$1000,LEN($C84))))&gt;$C84,'Rekening Jaar'!$D$1:$D$1000,0))</f>
        <v>0</v>
      </c>
      <c r="I84" s="16">
        <f>(G84-H84)*-1</f>
        <v>0</v>
      </c>
    </row>
    <row r="85" spans="1:9" x14ac:dyDescent="0.2">
      <c r="B85" s="17"/>
      <c r="C85" s="18"/>
      <c r="D85" s="19"/>
      <c r="F85" s="16"/>
      <c r="G85" s="19"/>
      <c r="I85" s="16"/>
    </row>
    <row r="86" spans="1:9" x14ac:dyDescent="0.2">
      <c r="A86" s="10" t="s">
        <v>156</v>
      </c>
      <c r="B86" s="17">
        <v>4940</v>
      </c>
      <c r="C86" s="18">
        <v>4999</v>
      </c>
      <c r="D86" s="19">
        <f t="array" ref="D86">SUM(IF(IF(ISERROR(VALUE(LEFT('Rekening Jaar-1'!$A$1:$A$1000,LEN($B86)))),"",VALUE(LEFT('Rekening Jaar-1'!$A$1:$A$1000,LEN($B86))))&gt;=$B86,'Rekening Jaar-1'!$C$1:$C$1000,0)) - SUM(IF(IF(ISERROR(VALUE(LEFT('Rekening Jaar-1'!$A$1:$A$1000,LEN($C86)))),"",VALUE(LEFT('Rekening Jaar-1'!$A$1:$A$1000,LEN($C86))))&gt;$C86,'Rekening Jaar-1'!$C$1:$C$1000,0))</f>
        <v>0</v>
      </c>
      <c r="E86" s="2">
        <f t="array" ref="E86">SUM(IF(IF(ISERROR(VALUE(LEFT('Rekening Jaar-1'!$A$1:$A$1000,LEN($B86)))),"",VALUE(LEFT('Rekening Jaar-1'!$A$1:$A$1000,LEN($B86))))&gt;=$B86,'Rekening Jaar-1'!$D$1:$D$1000,0)) - SUM(IF(IF(ISERROR(VALUE(LEFT('Rekening Jaar-1'!$A$1:$A$1000,LEN($C86)))),"",VALUE(LEFT('Rekening Jaar-1'!$A$1:$A$1000,LEN($C86))))&gt;$C86,'Rekening Jaar-1'!$D$1:$D$1000,0))</f>
        <v>0</v>
      </c>
      <c r="F86" s="16">
        <f>(D86-E86)*-1</f>
        <v>0</v>
      </c>
      <c r="G86" s="19">
        <f t="array" ref="G86">SUM(IF(IF(ISERROR(VALUE(LEFT('Rekening Jaar'!$A$1:$A$1000,LEN($B86)))),"",VALUE(LEFT('Rekening Jaar'!$A$1:$A$1000,LEN($B86))))&gt;=$B86,'Rekening Jaar'!$C$1:$C$1000,0)) - SUM(IF(IF(ISERROR(VALUE(LEFT('Rekening Jaar'!$A$1:$A$1000,LEN($C86)))),"",VALUE(LEFT('Rekening Jaar'!$A$1:$A$1000,LEN($C86))))&gt;$C86,'Rekening Jaar'!$C$1:$C$1000,0))</f>
        <v>0</v>
      </c>
      <c r="H86" s="2">
        <f t="array" ref="H86">SUM(IF(IF(ISERROR(VALUE(LEFT('Rekening Jaar'!$A$1:$A$1000,LEN($B86)))),"",VALUE(LEFT('Rekening Jaar'!$A$1:$A$1000,LEN($B86))))&gt;=$B86,'Rekening Jaar'!$D$1:$D$1000,0)) - SUM(IF(IF(ISERROR(VALUE(LEFT('Rekening Jaar'!$A$1:$A$1000,LEN($C86)))),"",VALUE(LEFT('Rekening Jaar'!$A$1:$A$1000,LEN($C86))))&gt;$C86,'Rekening Jaar'!$D$1:$D$1000,0))</f>
        <v>0</v>
      </c>
      <c r="I86" s="16">
        <f>(G86-H86)*-1</f>
        <v>0</v>
      </c>
    </row>
    <row r="87" spans="1:9" x14ac:dyDescent="0.2">
      <c r="B87" s="17"/>
      <c r="C87" s="18"/>
      <c r="D87" s="19"/>
      <c r="F87" s="16"/>
      <c r="G87" s="19"/>
      <c r="I87" s="16"/>
    </row>
    <row r="88" spans="1:9" x14ac:dyDescent="0.2">
      <c r="A88" s="10" t="s">
        <v>183</v>
      </c>
      <c r="B88" s="17"/>
      <c r="C88" s="18"/>
      <c r="D88" s="19"/>
      <c r="F88" s="16"/>
      <c r="G88" s="19"/>
      <c r="I88" s="16"/>
    </row>
    <row r="89" spans="1:9" x14ac:dyDescent="0.2">
      <c r="A89" s="2" t="s">
        <v>432</v>
      </c>
      <c r="B89" s="17">
        <v>7000</v>
      </c>
      <c r="C89" s="18">
        <v>7099</v>
      </c>
      <c r="D89" s="19">
        <f t="array" ref="D89">SUM(IF(IF(ISERROR(VALUE(LEFT('Rekening Jaar-1'!$A$1:$A$1000,LEN($B89)))),"",VALUE(LEFT('Rekening Jaar-1'!$A$1:$A$1000,LEN($B89))))&gt;=$B89,'Rekening Jaar-1'!$C$1:$C$1000,0)) - SUM(IF(IF(ISERROR(VALUE(LEFT('Rekening Jaar-1'!$A$1:$A$1000,LEN($C89)))),"",VALUE(LEFT('Rekening Jaar-1'!$A$1:$A$1000,LEN($C89))))&gt;$C89,'Rekening Jaar-1'!$C$1:$C$1000,0))</f>
        <v>0</v>
      </c>
      <c r="E89" s="2">
        <f t="array" ref="E89">SUM(IF(IF(ISERROR(VALUE(LEFT('Rekening Jaar-1'!$A$1:$A$1000,LEN($B89)))),"",VALUE(LEFT('Rekening Jaar-1'!$A$1:$A$1000,LEN($B89))))&gt;=$B89,'Rekening Jaar-1'!$D$1:$D$1000,0)) - SUM(IF(IF(ISERROR(VALUE(LEFT('Rekening Jaar-1'!$A$1:$A$1000,LEN($C89)))),"",VALUE(LEFT('Rekening Jaar-1'!$A$1:$A$1000,LEN($C89))))&gt;$C89,'Rekening Jaar-1'!$D$1:$D$1000,0))</f>
        <v>0</v>
      </c>
      <c r="F89" s="16">
        <f>(D89-E89)*-1</f>
        <v>0</v>
      </c>
      <c r="G89" s="19">
        <f t="array" ref="G89">SUM(IF(IF(ISERROR(VALUE(LEFT('Rekening Jaar'!$A$1:$A$1000,LEN($B89)))),"",VALUE(LEFT('Rekening Jaar'!$A$1:$A$1000,LEN($B89))))&gt;=$B89,'Rekening Jaar'!$C$1:$C$1000,0)) - SUM(IF(IF(ISERROR(VALUE(LEFT('Rekening Jaar'!$A$1:$A$1000,LEN($C89)))),"",VALUE(LEFT('Rekening Jaar'!$A$1:$A$1000,LEN($C89))))&gt;$C89,'Rekening Jaar'!$C$1:$C$1000,0))</f>
        <v>0</v>
      </c>
      <c r="H89" s="2">
        <f t="array" ref="H89">SUM(IF(IF(ISERROR(VALUE(LEFT('Rekening Jaar'!$A$1:$A$1000,LEN($B89)))),"",VALUE(LEFT('Rekening Jaar'!$A$1:$A$1000,LEN($B89))))&gt;=$B89,'Rekening Jaar'!$D$1:$D$1000,0)) - SUM(IF(IF(ISERROR(VALUE(LEFT('Rekening Jaar'!$A$1:$A$1000,LEN($C89)))),"",VALUE(LEFT('Rekening Jaar'!$A$1:$A$1000,LEN($C89))))&gt;$C89,'Rekening Jaar'!$D$1:$D$1000,0))</f>
        <v>0</v>
      </c>
      <c r="I89" s="16">
        <f>(G89-H89)*-1</f>
        <v>0</v>
      </c>
    </row>
    <row r="90" spans="1:9" x14ac:dyDescent="0.2">
      <c r="B90" s="17"/>
      <c r="C90" s="18"/>
      <c r="D90" s="19"/>
      <c r="F90" s="16"/>
      <c r="G90" s="19"/>
      <c r="I90" s="16"/>
    </row>
    <row r="91" spans="1:9" x14ac:dyDescent="0.2">
      <c r="A91" s="2" t="s">
        <v>184</v>
      </c>
      <c r="B91" s="17">
        <v>7100</v>
      </c>
      <c r="C91" s="18">
        <v>7199</v>
      </c>
      <c r="D91" s="19">
        <f t="array" ref="D91">SUM(IF(IF(ISERROR(VALUE(LEFT('Rekening Jaar-1'!$A$1:$A$1000,LEN($B91)))),"",VALUE(LEFT('Rekening Jaar-1'!$A$1:$A$1000,LEN($B91))))&gt;=$B91,'Rekening Jaar-1'!$C$1:$C$1000,0)) - SUM(IF(IF(ISERROR(VALUE(LEFT('Rekening Jaar-1'!$A$1:$A$1000,LEN($C91)))),"",VALUE(LEFT('Rekening Jaar-1'!$A$1:$A$1000,LEN($C91))))&gt;$C91,'Rekening Jaar-1'!$C$1:$C$1000,0))</f>
        <v>0</v>
      </c>
      <c r="E91" s="2">
        <f t="array" ref="E91">SUM(IF(IF(ISERROR(VALUE(LEFT('Rekening Jaar-1'!$A$1:$A$1000,LEN($B91)))),"",VALUE(LEFT('Rekening Jaar-1'!$A$1:$A$1000,LEN($B91))))&gt;=$B91,'Rekening Jaar-1'!$D$1:$D$1000,0)) - SUM(IF(IF(ISERROR(VALUE(LEFT('Rekening Jaar-1'!$A$1:$A$1000,LEN($C91)))),"",VALUE(LEFT('Rekening Jaar-1'!$A$1:$A$1000,LEN($C91))))&gt;$C91,'Rekening Jaar-1'!$D$1:$D$1000,0))</f>
        <v>0</v>
      </c>
      <c r="F91" s="16">
        <f>(D91-E91)*-1</f>
        <v>0</v>
      </c>
      <c r="G91" s="19">
        <f t="array" ref="G91">SUM(IF(IF(ISERROR(VALUE(LEFT('Rekening Jaar'!$A$1:$A$1000,LEN($B91)))),"",VALUE(LEFT('Rekening Jaar'!$A$1:$A$1000,LEN($B91))))&gt;=$B91,'Rekening Jaar'!$C$1:$C$1000,0)) - SUM(IF(IF(ISERROR(VALUE(LEFT('Rekening Jaar'!$A$1:$A$1000,LEN($C91)))),"",VALUE(LEFT('Rekening Jaar'!$A$1:$A$1000,LEN($C91))))&gt;$C91,'Rekening Jaar'!$C$1:$C$1000,0))</f>
        <v>0</v>
      </c>
      <c r="H91" s="2">
        <f t="array" ref="H91">SUM(IF(IF(ISERROR(VALUE(LEFT('Rekening Jaar'!$A$1:$A$1000,LEN($B91)))),"",VALUE(LEFT('Rekening Jaar'!$A$1:$A$1000,LEN($B91))))&gt;=$B91,'Rekening Jaar'!$D$1:$D$1000,0)) - SUM(IF(IF(ISERROR(VALUE(LEFT('Rekening Jaar'!$A$1:$A$1000,LEN($C91)))),"",VALUE(LEFT('Rekening Jaar'!$A$1:$A$1000,LEN($C91))))&gt;$C91,'Rekening Jaar'!$D$1:$D$1000,0))</f>
        <v>0</v>
      </c>
      <c r="I91" s="16">
        <f>(G91-H91)*-1</f>
        <v>0</v>
      </c>
    </row>
    <row r="92" spans="1:9" x14ac:dyDescent="0.2">
      <c r="B92" s="17"/>
      <c r="C92" s="18"/>
      <c r="D92" s="19"/>
      <c r="F92" s="16"/>
      <c r="G92" s="19"/>
      <c r="I92" s="16"/>
    </row>
    <row r="93" spans="1:9" x14ac:dyDescent="0.2">
      <c r="A93" s="2" t="s">
        <v>434</v>
      </c>
      <c r="B93" s="17">
        <v>7200</v>
      </c>
      <c r="C93" s="18">
        <v>7299</v>
      </c>
      <c r="D93" s="19">
        <f t="array" ref="D93">SUM(IF(IF(ISERROR(VALUE(LEFT('Rekening Jaar-1'!$A$1:$A$1000,LEN($B93)))),"",VALUE(LEFT('Rekening Jaar-1'!$A$1:$A$1000,LEN($B93))))&gt;=$B93,'Rekening Jaar-1'!$C$1:$C$1000,0)) - SUM(IF(IF(ISERROR(VALUE(LEFT('Rekening Jaar-1'!$A$1:$A$1000,LEN($C93)))),"",VALUE(LEFT('Rekening Jaar-1'!$A$1:$A$1000,LEN($C93))))&gt;$C93,'Rekening Jaar-1'!$C$1:$C$1000,0))</f>
        <v>0</v>
      </c>
      <c r="E93" s="2">
        <f t="array" ref="E93">SUM(IF(IF(ISERROR(VALUE(LEFT('Rekening Jaar-1'!$A$1:$A$1000,LEN($B93)))),"",VALUE(LEFT('Rekening Jaar-1'!$A$1:$A$1000,LEN($B93))))&gt;=$B93,'Rekening Jaar-1'!$D$1:$D$1000,0)) - SUM(IF(IF(ISERROR(VALUE(LEFT('Rekening Jaar-1'!$A$1:$A$1000,LEN($C93)))),"",VALUE(LEFT('Rekening Jaar-1'!$A$1:$A$1000,LEN($C93))))&gt;$C93,'Rekening Jaar-1'!$D$1:$D$1000,0))</f>
        <v>0</v>
      </c>
      <c r="F93" s="16">
        <f>(D93-E93)*-1</f>
        <v>0</v>
      </c>
      <c r="G93" s="19">
        <f t="array" ref="G93">SUM(IF(IF(ISERROR(VALUE(LEFT('Rekening Jaar'!$A$1:$A$1000,LEN($B93)))),"",VALUE(LEFT('Rekening Jaar'!$A$1:$A$1000,LEN($B93))))&gt;=$B93,'Rekening Jaar'!$C$1:$C$1000,0)) - SUM(IF(IF(ISERROR(VALUE(LEFT('Rekening Jaar'!$A$1:$A$1000,LEN($C93)))),"",VALUE(LEFT('Rekening Jaar'!$A$1:$A$1000,LEN($C93))))&gt;$C93,'Rekening Jaar'!$C$1:$C$1000,0))</f>
        <v>0</v>
      </c>
      <c r="H93" s="2">
        <f t="array" ref="H93">SUM(IF(IF(ISERROR(VALUE(LEFT('Rekening Jaar'!$A$1:$A$1000,LEN($B93)))),"",VALUE(LEFT('Rekening Jaar'!$A$1:$A$1000,LEN($B93))))&gt;=$B93,'Rekening Jaar'!$D$1:$D$1000,0)) - SUM(IF(IF(ISERROR(VALUE(LEFT('Rekening Jaar'!$A$1:$A$1000,LEN($C93)))),"",VALUE(LEFT('Rekening Jaar'!$A$1:$A$1000,LEN($C93))))&gt;$C93,'Rekening Jaar'!$D$1:$D$1000,0))</f>
        <v>0</v>
      </c>
      <c r="I93" s="16">
        <f>(G93-H93)*-1</f>
        <v>0</v>
      </c>
    </row>
    <row r="94" spans="1:9" x14ac:dyDescent="0.2">
      <c r="B94" s="17"/>
      <c r="C94" s="18"/>
      <c r="D94" s="19"/>
      <c r="F94" s="16"/>
      <c r="G94" s="19"/>
      <c r="I94" s="16"/>
    </row>
    <row r="95" spans="1:9" x14ac:dyDescent="0.2">
      <c r="A95" s="2" t="s">
        <v>185</v>
      </c>
      <c r="B95" s="17">
        <v>7300</v>
      </c>
      <c r="C95" s="18">
        <v>7399</v>
      </c>
      <c r="D95" s="19">
        <f t="array" ref="D95">SUM(IF(IF(ISERROR(VALUE(LEFT('Rekening Jaar-1'!$A$1:$A$1000,LEN($B95)))),"",VALUE(LEFT('Rekening Jaar-1'!$A$1:$A$1000,LEN($B95))))&gt;=$B95,'Rekening Jaar-1'!$C$1:$C$1000,0)) - SUM(IF(IF(ISERROR(VALUE(LEFT('Rekening Jaar-1'!$A$1:$A$1000,LEN($C95)))),"",VALUE(LEFT('Rekening Jaar-1'!$A$1:$A$1000,LEN($C95))))&gt;$C95,'Rekening Jaar-1'!$C$1:$C$1000,0))</f>
        <v>0</v>
      </c>
      <c r="E95" s="2">
        <f t="array" ref="E95">SUM(IF(IF(ISERROR(VALUE(LEFT('Rekening Jaar-1'!$A$1:$A$1000,LEN($B95)))),"",VALUE(LEFT('Rekening Jaar-1'!$A$1:$A$1000,LEN($B95))))&gt;=$B95,'Rekening Jaar-1'!$D$1:$D$1000,0)) - SUM(IF(IF(ISERROR(VALUE(LEFT('Rekening Jaar-1'!$A$1:$A$1000,LEN($C95)))),"",VALUE(LEFT('Rekening Jaar-1'!$A$1:$A$1000,LEN($C95))))&gt;$C95,'Rekening Jaar-1'!$D$1:$D$1000,0))</f>
        <v>0</v>
      </c>
      <c r="F95" s="16">
        <f>(D95-E95)*-1</f>
        <v>0</v>
      </c>
      <c r="G95" s="19">
        <f t="array" ref="G95">SUM(IF(IF(ISERROR(VALUE(LEFT('Rekening Jaar'!$A$1:$A$1000,LEN($B95)))),"",VALUE(LEFT('Rekening Jaar'!$A$1:$A$1000,LEN($B95))))&gt;=$B95,'Rekening Jaar'!$C$1:$C$1000,0)) - SUM(IF(IF(ISERROR(VALUE(LEFT('Rekening Jaar'!$A$1:$A$1000,LEN($C95)))),"",VALUE(LEFT('Rekening Jaar'!$A$1:$A$1000,LEN($C95))))&gt;$C95,'Rekening Jaar'!$C$1:$C$1000,0))</f>
        <v>0</v>
      </c>
      <c r="H95" s="2">
        <f t="array" ref="H95">SUM(IF(IF(ISERROR(VALUE(LEFT('Rekening Jaar'!$A$1:$A$1000,LEN($B95)))),"",VALUE(LEFT('Rekening Jaar'!$A$1:$A$1000,LEN($B95))))&gt;=$B95,'Rekening Jaar'!$D$1:$D$1000,0)) - SUM(IF(IF(ISERROR(VALUE(LEFT('Rekening Jaar'!$A$1:$A$1000,LEN($C95)))),"",VALUE(LEFT('Rekening Jaar'!$A$1:$A$1000,LEN($C95))))&gt;$C95,'Rekening Jaar'!$D$1:$D$1000,0))</f>
        <v>0</v>
      </c>
      <c r="I95" s="16">
        <f>(G95-H95)*-1</f>
        <v>0</v>
      </c>
    </row>
    <row r="96" spans="1:9" s="25" customFormat="1" ht="9.6" x14ac:dyDescent="0.2">
      <c r="B96" s="26"/>
      <c r="C96" s="27"/>
      <c r="D96" s="28"/>
      <c r="F96" s="29"/>
      <c r="G96" s="28"/>
      <c r="I96" s="29"/>
    </row>
    <row r="97" spans="1:9" s="25" customFormat="1" x14ac:dyDescent="0.2">
      <c r="A97" s="2" t="s">
        <v>102</v>
      </c>
      <c r="B97" s="17">
        <v>7300</v>
      </c>
      <c r="C97" s="18">
        <v>7309</v>
      </c>
      <c r="D97" s="19">
        <f t="array" ref="D97">SUM(IF(IF(ISERROR(VALUE(LEFT('Rekening Jaar-1'!$A$1:$A$1000,LEN($B97)))),"",VALUE(LEFT('Rekening Jaar-1'!$A$1:$A$1000,LEN($B97))))&gt;=$B97,'Rekening Jaar-1'!$C$1:$C$1000,0)) - SUM(IF(IF(ISERROR(VALUE(LEFT('Rekening Jaar-1'!$A$1:$A$1000,LEN($C97)))),"",VALUE(LEFT('Rekening Jaar-1'!$A$1:$A$1000,LEN($C97))))&gt;$C97,'Rekening Jaar-1'!$C$1:$C$1000,0))</f>
        <v>0</v>
      </c>
      <c r="E97" s="2">
        <f t="array" ref="E97">SUM(IF(IF(ISERROR(VALUE(LEFT('Rekening Jaar-1'!$A$1:$A$1000,LEN($B97)))),"",VALUE(LEFT('Rekening Jaar-1'!$A$1:$A$1000,LEN($B97))))&gt;=$B97,'Rekening Jaar-1'!$D$1:$D$1000,0)) - SUM(IF(IF(ISERROR(VALUE(LEFT('Rekening Jaar-1'!$A$1:$A$1000,LEN($C97)))),"",VALUE(LEFT('Rekening Jaar-1'!$A$1:$A$1000,LEN($C97))))&gt;$C97,'Rekening Jaar-1'!$D$1:$D$1000,0))</f>
        <v>0</v>
      </c>
      <c r="F97" s="16">
        <f>(D97-E97)*-1</f>
        <v>0</v>
      </c>
      <c r="G97" s="19">
        <f t="array" ref="G97">SUM(IF(IF(ISERROR(VALUE(LEFT('Rekening Jaar'!$A$1:$A$1000,LEN($B97)))),"",VALUE(LEFT('Rekening Jaar'!$A$1:$A$1000,LEN($B97))))&gt;=$B97,'Rekening Jaar'!$C$1:$C$1000,0)) - SUM(IF(IF(ISERROR(VALUE(LEFT('Rekening Jaar'!$A$1:$A$1000,LEN($C97)))),"",VALUE(LEFT('Rekening Jaar'!$A$1:$A$1000,LEN($C97))))&gt;$C97,'Rekening Jaar'!$C$1:$C$1000,0))</f>
        <v>0</v>
      </c>
      <c r="H97" s="2">
        <f t="array" ref="H97">SUM(IF(IF(ISERROR(VALUE(LEFT('Rekening Jaar'!$A$1:$A$1000,LEN($B97)))),"",VALUE(LEFT('Rekening Jaar'!$A$1:$A$1000,LEN($B97))))&gt;=$B97,'Rekening Jaar'!$D$1:$D$1000,0)) - SUM(IF(IF(ISERROR(VALUE(LEFT('Rekening Jaar'!$A$1:$A$1000,LEN($C97)))),"",VALUE(LEFT('Rekening Jaar'!$A$1:$A$1000,LEN($C97))))&gt;$C97,'Rekening Jaar'!$D$1:$D$1000,0))</f>
        <v>0</v>
      </c>
      <c r="I97" s="16">
        <f>(G97-H97)*-1</f>
        <v>0</v>
      </c>
    </row>
    <row r="98" spans="1:9" s="25" customFormat="1" x14ac:dyDescent="0.2">
      <c r="A98" s="2" t="s">
        <v>103</v>
      </c>
      <c r="B98" s="17">
        <v>7310</v>
      </c>
      <c r="C98" s="18">
        <v>7319</v>
      </c>
      <c r="D98" s="19">
        <f t="array" ref="D98">SUM(IF(IF(ISERROR(VALUE(LEFT('Rekening Jaar-1'!$A$1:$A$1000,LEN($B98)))),"",VALUE(LEFT('Rekening Jaar-1'!$A$1:$A$1000,LEN($B98))))&gt;=$B98,'Rekening Jaar-1'!$C$1:$C$1000,0)) - SUM(IF(IF(ISERROR(VALUE(LEFT('Rekening Jaar-1'!$A$1:$A$1000,LEN($C98)))),"",VALUE(LEFT('Rekening Jaar-1'!$A$1:$A$1000,LEN($C98))))&gt;$C98,'Rekening Jaar-1'!$C$1:$C$1000,0))</f>
        <v>0</v>
      </c>
      <c r="E98" s="2">
        <f t="array" ref="E98">SUM(IF(IF(ISERROR(VALUE(LEFT('Rekening Jaar-1'!$A$1:$A$1000,LEN($B98)))),"",VALUE(LEFT('Rekening Jaar-1'!$A$1:$A$1000,LEN($B98))))&gt;=$B98,'Rekening Jaar-1'!$D$1:$D$1000,0)) - SUM(IF(IF(ISERROR(VALUE(LEFT('Rekening Jaar-1'!$A$1:$A$1000,LEN($C98)))),"",VALUE(LEFT('Rekening Jaar-1'!$A$1:$A$1000,LEN($C98))))&gt;$C98,'Rekening Jaar-1'!$D$1:$D$1000,0))</f>
        <v>0</v>
      </c>
      <c r="F98" s="16">
        <f>(D98-E98)*-1</f>
        <v>0</v>
      </c>
      <c r="G98" s="19">
        <f t="array" ref="G98">SUM(IF(IF(ISERROR(VALUE(LEFT('Rekening Jaar'!$A$1:$A$1000,LEN($B98)))),"",VALUE(LEFT('Rekening Jaar'!$A$1:$A$1000,LEN($B98))))&gt;=$B98,'Rekening Jaar'!$C$1:$C$1000,0)) - SUM(IF(IF(ISERROR(VALUE(LEFT('Rekening Jaar'!$A$1:$A$1000,LEN($C98)))),"",VALUE(LEFT('Rekening Jaar'!$A$1:$A$1000,LEN($C98))))&gt;$C98,'Rekening Jaar'!$C$1:$C$1000,0))</f>
        <v>0</v>
      </c>
      <c r="H98" s="2">
        <f t="array" ref="H98">SUM(IF(IF(ISERROR(VALUE(LEFT('Rekening Jaar'!$A$1:$A$1000,LEN($B98)))),"",VALUE(LEFT('Rekening Jaar'!$A$1:$A$1000,LEN($B98))))&gt;=$B98,'Rekening Jaar'!$D$1:$D$1000,0)) - SUM(IF(IF(ISERROR(VALUE(LEFT('Rekening Jaar'!$A$1:$A$1000,LEN($C98)))),"",VALUE(LEFT('Rekening Jaar'!$A$1:$A$1000,LEN($C98))))&gt;$C98,'Rekening Jaar'!$D$1:$D$1000,0))</f>
        <v>0</v>
      </c>
      <c r="I98" s="16">
        <f>(G98-H98)*-1</f>
        <v>0</v>
      </c>
    </row>
    <row r="99" spans="1:9" s="25" customFormat="1" x14ac:dyDescent="0.2">
      <c r="A99" s="2" t="s">
        <v>104</v>
      </c>
      <c r="B99" s="17">
        <v>7320</v>
      </c>
      <c r="C99" s="18">
        <v>7399</v>
      </c>
      <c r="D99" s="19">
        <f t="array" ref="D99">SUM(IF(IF(ISERROR(VALUE(LEFT('Rekening Jaar-1'!$A$1:$A$1000,LEN($B99)))),"",VALUE(LEFT('Rekening Jaar-1'!$A$1:$A$1000,LEN($B99))))&gt;=$B99,'Rekening Jaar-1'!$C$1:$C$1000,0)) - SUM(IF(IF(ISERROR(VALUE(LEFT('Rekening Jaar-1'!$A$1:$A$1000,LEN($C99)))),"",VALUE(LEFT('Rekening Jaar-1'!$A$1:$A$1000,LEN($C99))))&gt;$C99,'Rekening Jaar-1'!$C$1:$C$1000,0))</f>
        <v>0</v>
      </c>
      <c r="E99" s="2">
        <f t="array" ref="E99">SUM(IF(IF(ISERROR(VALUE(LEFT('Rekening Jaar-1'!$A$1:$A$1000,LEN($B99)))),"",VALUE(LEFT('Rekening Jaar-1'!$A$1:$A$1000,LEN($B99))))&gt;=$B99,'Rekening Jaar-1'!$D$1:$D$1000,0)) - SUM(IF(IF(ISERROR(VALUE(LEFT('Rekening Jaar-1'!$A$1:$A$1000,LEN($C99)))),"",VALUE(LEFT('Rekening Jaar-1'!$A$1:$A$1000,LEN($C99))))&gt;$C99,'Rekening Jaar-1'!$D$1:$D$1000,0))</f>
        <v>0</v>
      </c>
      <c r="F99" s="16">
        <f>(D99-E99)*-1</f>
        <v>0</v>
      </c>
      <c r="G99" s="19">
        <f t="array" ref="G99">SUM(IF(IF(ISERROR(VALUE(LEFT('Rekening Jaar'!$A$1:$A$1000,LEN($B99)))),"",VALUE(LEFT('Rekening Jaar'!$A$1:$A$1000,LEN($B99))))&gt;=$B99,'Rekening Jaar'!$C$1:$C$1000,0)) - SUM(IF(IF(ISERROR(VALUE(LEFT('Rekening Jaar'!$A$1:$A$1000,LEN($C99)))),"",VALUE(LEFT('Rekening Jaar'!$A$1:$A$1000,LEN($C99))))&gt;$C99,'Rekening Jaar'!$C$1:$C$1000,0))</f>
        <v>0</v>
      </c>
      <c r="H99" s="2">
        <f t="array" ref="H99">SUM(IF(IF(ISERROR(VALUE(LEFT('Rekening Jaar'!$A$1:$A$1000,LEN($B99)))),"",VALUE(LEFT('Rekening Jaar'!$A$1:$A$1000,LEN($B99))))&gt;=$B99,'Rekening Jaar'!$D$1:$D$1000,0)) - SUM(IF(IF(ISERROR(VALUE(LEFT('Rekening Jaar'!$A$1:$A$1000,LEN($C99)))),"",VALUE(LEFT('Rekening Jaar'!$A$1:$A$1000,LEN($C99))))&gt;$C99,'Rekening Jaar'!$D$1:$D$1000,0))</f>
        <v>0</v>
      </c>
      <c r="I99" s="16">
        <f>(G99-H99)*-1</f>
        <v>0</v>
      </c>
    </row>
    <row r="100" spans="1:9" s="25" customFormat="1" x14ac:dyDescent="0.2">
      <c r="A100" s="2" t="s">
        <v>572</v>
      </c>
      <c r="B100" s="17">
        <v>7360</v>
      </c>
      <c r="C100" s="18">
        <v>7361</v>
      </c>
      <c r="D100" s="19">
        <f t="array" ref="D100">SUM(IF(IF(ISERROR(VALUE(LEFT('Rekening Jaar-1'!$A$1:$A$1000,LEN($B100)))),"",VALUE(LEFT('Rekening Jaar-1'!$A$1:$A$1000,LEN($B100))))&gt;=$B100,'Rekening Jaar-1'!$C$1:$C$1000,0)) - SUM(IF(IF(ISERROR(VALUE(LEFT('Rekening Jaar-1'!$A$1:$A$1000,LEN($C100)))),"",VALUE(LEFT('Rekening Jaar-1'!$A$1:$A$1000,LEN($C100))))&gt;$C100,'Rekening Jaar-1'!$C$1:$C$1000,0))</f>
        <v>0</v>
      </c>
      <c r="E100" s="2">
        <f t="array" ref="E100">SUM(IF(IF(ISERROR(VALUE(LEFT('Rekening Jaar-1'!$A$1:$A$1000,LEN($B100)))),"",VALUE(LEFT('Rekening Jaar-1'!$A$1:$A$1000,LEN($B100))))&gt;=$B100,'Rekening Jaar-1'!$D$1:$D$1000,0)) - SUM(IF(IF(ISERROR(VALUE(LEFT('Rekening Jaar-1'!$A$1:$A$1000,LEN($C100)))),"",VALUE(LEFT('Rekening Jaar-1'!$A$1:$A$1000,LEN($C100))))&gt;$C100,'Rekening Jaar-1'!$D$1:$D$1000,0))</f>
        <v>0</v>
      </c>
      <c r="F100" s="16">
        <f>(D100-E100)*-1</f>
        <v>0</v>
      </c>
      <c r="G100" s="19">
        <f t="array" ref="G100">SUM(IF(IF(ISERROR(VALUE(LEFT('Rekening Jaar'!$A$1:$A$1000,LEN($B100)))),"",VALUE(LEFT('Rekening Jaar'!$A$1:$A$1000,LEN($B100))))&gt;=$B100,'Rekening Jaar'!$C$1:$C$1000,0)) - SUM(IF(IF(ISERROR(VALUE(LEFT('Rekening Jaar'!$A$1:$A$1000,LEN($C100)))),"",VALUE(LEFT('Rekening Jaar'!$A$1:$A$1000,LEN($C100))))&gt;$C100,'Rekening Jaar'!$C$1:$C$1000,0))</f>
        <v>0</v>
      </c>
      <c r="H100" s="2">
        <f t="array" ref="H100">SUM(IF(IF(ISERROR(VALUE(LEFT('Rekening Jaar'!$A$1:$A$1000,LEN($B100)))),"",VALUE(LEFT('Rekening Jaar'!$A$1:$A$1000,LEN($B100))))&gt;=$B100,'Rekening Jaar'!$D$1:$D$1000,0)) - SUM(IF(IF(ISERROR(VALUE(LEFT('Rekening Jaar'!$A$1:$A$1000,LEN($C100)))),"",VALUE(LEFT('Rekening Jaar'!$A$1:$A$1000,LEN($C100))))&gt;$C100,'Rekening Jaar'!$D$1:$D$1000,0))</f>
        <v>0</v>
      </c>
      <c r="I100" s="16">
        <f>(G100-H100)*-1</f>
        <v>0</v>
      </c>
    </row>
    <row r="101" spans="1:9" x14ac:dyDescent="0.2">
      <c r="B101" s="17"/>
      <c r="C101" s="18"/>
      <c r="D101" s="19"/>
      <c r="F101" s="16"/>
      <c r="G101" s="19"/>
      <c r="I101" s="16"/>
    </row>
    <row r="102" spans="1:9" x14ac:dyDescent="0.2">
      <c r="A102" s="2" t="s">
        <v>186</v>
      </c>
      <c r="B102" s="17">
        <v>7400</v>
      </c>
      <c r="C102" s="18">
        <v>7499</v>
      </c>
      <c r="D102" s="19">
        <f t="array" ref="D102">SUM(IF(IF(ISERROR(VALUE(LEFT('Rekening Jaar-1'!$A$1:$A$1000,LEN($B102)))),"",VALUE(LEFT('Rekening Jaar-1'!$A$1:$A$1000,LEN($B102))))&gt;=$B102,'Rekening Jaar-1'!$C$1:$C$1000,0)) - SUM(IF(IF(ISERROR(VALUE(LEFT('Rekening Jaar-1'!$A$1:$A$1000,LEN($C102)))),"",VALUE(LEFT('Rekening Jaar-1'!$A$1:$A$1000,LEN($C102))))&gt;$C102,'Rekening Jaar-1'!$C$1:$C$1000,0))</f>
        <v>0</v>
      </c>
      <c r="E102" s="2">
        <f t="array" ref="E102">SUM(IF(IF(ISERROR(VALUE(LEFT('Rekening Jaar-1'!$A$1:$A$1000,LEN($B102)))),"",VALUE(LEFT('Rekening Jaar-1'!$A$1:$A$1000,LEN($B102))))&gt;=$B102,'Rekening Jaar-1'!$D$1:$D$1000,0)) - SUM(IF(IF(ISERROR(VALUE(LEFT('Rekening Jaar-1'!$A$1:$A$1000,LEN($C102)))),"",VALUE(LEFT('Rekening Jaar-1'!$A$1:$A$1000,LEN($C102))))&gt;$C102,'Rekening Jaar-1'!$D$1:$D$1000,0))</f>
        <v>0</v>
      </c>
      <c r="F102" s="16">
        <f>(D102-E102)*-1</f>
        <v>0</v>
      </c>
      <c r="G102" s="19">
        <f t="array" ref="G102">SUM(IF(IF(ISERROR(VALUE(LEFT('Rekening Jaar'!$A$1:$A$1000,LEN($B102)))),"",VALUE(LEFT('Rekening Jaar'!$A$1:$A$1000,LEN($B102))))&gt;=$B102,'Rekening Jaar'!$C$1:$C$1000,0)) - SUM(IF(IF(ISERROR(VALUE(LEFT('Rekening Jaar'!$A$1:$A$1000,LEN($C102)))),"",VALUE(LEFT('Rekening Jaar'!$A$1:$A$1000,LEN($C102))))&gt;$C102,'Rekening Jaar'!$C$1:$C$1000,0))</f>
        <v>0</v>
      </c>
      <c r="H102" s="2">
        <f t="array" ref="H102">SUM(IF(IF(ISERROR(VALUE(LEFT('Rekening Jaar'!$A$1:$A$1000,LEN($B102)))),"",VALUE(LEFT('Rekening Jaar'!$A$1:$A$1000,LEN($B102))))&gt;=$B102,'Rekening Jaar'!$D$1:$D$1000,0)) - SUM(IF(IF(ISERROR(VALUE(LEFT('Rekening Jaar'!$A$1:$A$1000,LEN($C102)))),"",VALUE(LEFT('Rekening Jaar'!$A$1:$A$1000,LEN($C102))))&gt;$C102,'Rekening Jaar'!$D$1:$D$1000,0))</f>
        <v>0</v>
      </c>
      <c r="I102" s="16">
        <f>(G102-H102)*-1</f>
        <v>0</v>
      </c>
    </row>
    <row r="103" spans="1:9" x14ac:dyDescent="0.2">
      <c r="B103" s="17"/>
      <c r="C103" s="18"/>
      <c r="D103" s="19"/>
      <c r="F103" s="16"/>
      <c r="G103" s="19"/>
      <c r="I103" s="16"/>
    </row>
    <row r="104" spans="1:9" x14ac:dyDescent="0.2">
      <c r="A104" s="2" t="s">
        <v>405</v>
      </c>
      <c r="B104" s="17">
        <v>6000</v>
      </c>
      <c r="C104" s="18">
        <v>6099</v>
      </c>
      <c r="D104" s="19">
        <f t="array" ref="D104">SUM(IF(IF(ISERROR(VALUE(LEFT('Rekening Jaar-1'!$A$1:$A$1000,LEN($B104)))),"",VALUE(LEFT('Rekening Jaar-1'!$A$1:$A$1000,LEN($B104))))&gt;=$B104,'Rekening Jaar-1'!$C$1:$C$1000,0)) - SUM(IF(IF(ISERROR(VALUE(LEFT('Rekening Jaar-1'!$A$1:$A$1000,LEN($C104)))),"",VALUE(LEFT('Rekening Jaar-1'!$A$1:$A$1000,LEN($C104))))&gt;$C104,'Rekening Jaar-1'!$C$1:$C$1000,0))</f>
        <v>0</v>
      </c>
      <c r="E104" s="2">
        <f t="array" ref="E104">SUM(IF(IF(ISERROR(VALUE(LEFT('Rekening Jaar-1'!$A$1:$A$1000,LEN($B104)))),"",VALUE(LEFT('Rekening Jaar-1'!$A$1:$A$1000,LEN($B104))))&gt;=$B104,'Rekening Jaar-1'!$D$1:$D$1000,0)) - SUM(IF(IF(ISERROR(VALUE(LEFT('Rekening Jaar-1'!$A$1:$A$1000,LEN($C104)))),"",VALUE(LEFT('Rekening Jaar-1'!$A$1:$A$1000,LEN($C104))))&gt;$C104,'Rekening Jaar-1'!$D$1:$D$1000,0))</f>
        <v>0</v>
      </c>
      <c r="F104" s="16">
        <f>(D104-E104)</f>
        <v>0</v>
      </c>
      <c r="G104" s="19">
        <f t="array" ref="G104">SUM(IF(IF(ISERROR(VALUE(LEFT('Rekening Jaar'!$A$1:$A$1000,LEN($B104)))),"",VALUE(LEFT('Rekening Jaar'!$A$1:$A$1000,LEN($B104))))&gt;=$B104,'Rekening Jaar'!$C$1:$C$1000,0)) - SUM(IF(IF(ISERROR(VALUE(LEFT('Rekening Jaar'!$A$1:$A$1000,LEN($C104)))),"",VALUE(LEFT('Rekening Jaar'!$A$1:$A$1000,LEN($C104))))&gt;$C104,'Rekening Jaar'!$C$1:$C$1000,0))</f>
        <v>0</v>
      </c>
      <c r="H104" s="2">
        <f t="array" ref="H104">SUM(IF(IF(ISERROR(VALUE(LEFT('Rekening Jaar'!$A$1:$A$1000,LEN($B104)))),"",VALUE(LEFT('Rekening Jaar'!$A$1:$A$1000,LEN($B104))))&gt;=$B104,'Rekening Jaar'!$D$1:$D$1000,0)) - SUM(IF(IF(ISERROR(VALUE(LEFT('Rekening Jaar'!$A$1:$A$1000,LEN($C104)))),"",VALUE(LEFT('Rekening Jaar'!$A$1:$A$1000,LEN($C104))))&gt;$C104,'Rekening Jaar'!$D$1:$D$1000,0))</f>
        <v>0</v>
      </c>
      <c r="I104" s="16">
        <f>(G104-H104)</f>
        <v>0</v>
      </c>
    </row>
    <row r="105" spans="1:9" x14ac:dyDescent="0.2">
      <c r="B105" s="17"/>
      <c r="C105" s="18"/>
      <c r="D105" s="19"/>
      <c r="F105" s="16"/>
      <c r="G105" s="19"/>
      <c r="I105" s="16"/>
    </row>
    <row r="106" spans="1:9" x14ac:dyDescent="0.2">
      <c r="A106" s="2" t="s">
        <v>407</v>
      </c>
      <c r="B106" s="17">
        <v>6100</v>
      </c>
      <c r="C106" s="18">
        <v>6199</v>
      </c>
      <c r="D106" s="19">
        <f t="array" ref="D106">SUM(IF(IF(ISERROR(VALUE(LEFT('Rekening Jaar-1'!$A$1:$A$1000,LEN($B106)))),"",VALUE(LEFT('Rekening Jaar-1'!$A$1:$A$1000,LEN($B106))))&gt;=$B106,'Rekening Jaar-1'!$C$1:$C$1000,0)) - SUM(IF(IF(ISERROR(VALUE(LEFT('Rekening Jaar-1'!$A$1:$A$1000,LEN($C106)))),"",VALUE(LEFT('Rekening Jaar-1'!$A$1:$A$1000,LEN($C106))))&gt;$C106,'Rekening Jaar-1'!$C$1:$C$1000,0))</f>
        <v>0</v>
      </c>
      <c r="E106" s="2">
        <f t="array" ref="E106">SUM(IF(IF(ISERROR(VALUE(LEFT('Rekening Jaar-1'!$A$1:$A$1000,LEN($B106)))),"",VALUE(LEFT('Rekening Jaar-1'!$A$1:$A$1000,LEN($B106))))&gt;=$B106,'Rekening Jaar-1'!$D$1:$D$1000,0)) - SUM(IF(IF(ISERROR(VALUE(LEFT('Rekening Jaar-1'!$A$1:$A$1000,LEN($C106)))),"",VALUE(LEFT('Rekening Jaar-1'!$A$1:$A$1000,LEN($C106))))&gt;$C106,'Rekening Jaar-1'!$D$1:$D$1000,0))</f>
        <v>0</v>
      </c>
      <c r="F106" s="16">
        <f>(D106-E106)</f>
        <v>0</v>
      </c>
      <c r="G106" s="19">
        <f t="array" ref="G106">SUM(IF(IF(ISERROR(VALUE(LEFT('Rekening Jaar'!$A$1:$A$1000,LEN($B106)))),"",VALUE(LEFT('Rekening Jaar'!$A$1:$A$1000,LEN($B106))))&gt;=$B106,'Rekening Jaar'!$C$1:$C$1000,0)) - SUM(IF(IF(ISERROR(VALUE(LEFT('Rekening Jaar'!$A$1:$A$1000,LEN($C106)))),"",VALUE(LEFT('Rekening Jaar'!$A$1:$A$1000,LEN($C106))))&gt;$C106,'Rekening Jaar'!$C$1:$C$1000,0))</f>
        <v>0</v>
      </c>
      <c r="H106" s="2">
        <f t="array" ref="H106">SUM(IF(IF(ISERROR(VALUE(LEFT('Rekening Jaar'!$A$1:$A$1000,LEN($B106)))),"",VALUE(LEFT('Rekening Jaar'!$A$1:$A$1000,LEN($B106))))&gt;=$B106,'Rekening Jaar'!$D$1:$D$1000,0)) - SUM(IF(IF(ISERROR(VALUE(LEFT('Rekening Jaar'!$A$1:$A$1000,LEN($C106)))),"",VALUE(LEFT('Rekening Jaar'!$A$1:$A$1000,LEN($C106))))&gt;$C106,'Rekening Jaar'!$D$1:$D$1000,0))</f>
        <v>0</v>
      </c>
      <c r="I106" s="16">
        <f>(G106-H106)</f>
        <v>0</v>
      </c>
    </row>
    <row r="107" spans="1:9" x14ac:dyDescent="0.2">
      <c r="B107" s="17"/>
      <c r="C107" s="18"/>
      <c r="D107" s="19"/>
      <c r="F107" s="16"/>
      <c r="G107" s="19"/>
      <c r="I107" s="16"/>
    </row>
    <row r="108" spans="1:9" x14ac:dyDescent="0.2">
      <c r="A108" s="2" t="s">
        <v>409</v>
      </c>
      <c r="B108" s="17">
        <v>6200</v>
      </c>
      <c r="C108" s="18">
        <v>6299</v>
      </c>
      <c r="D108" s="19">
        <f t="array" ref="D108">SUM(IF(IF(ISERROR(VALUE(LEFT('Rekening Jaar-1'!$A$1:$A$1000,LEN($B108)))),"",VALUE(LEFT('Rekening Jaar-1'!$A$1:$A$1000,LEN($B108))))&gt;=$B108,'Rekening Jaar-1'!$C$1:$C$1000,0)) - SUM(IF(IF(ISERROR(VALUE(LEFT('Rekening Jaar-1'!$A$1:$A$1000,LEN($C108)))),"",VALUE(LEFT('Rekening Jaar-1'!$A$1:$A$1000,LEN($C108))))&gt;$C108,'Rekening Jaar-1'!$C$1:$C$1000,0))</f>
        <v>0</v>
      </c>
      <c r="E108" s="2">
        <f t="array" ref="E108">SUM(IF(IF(ISERROR(VALUE(LEFT('Rekening Jaar-1'!$A$1:$A$1000,LEN($B108)))),"",VALUE(LEFT('Rekening Jaar-1'!$A$1:$A$1000,LEN($B108))))&gt;=$B108,'Rekening Jaar-1'!$D$1:$D$1000,0)) - SUM(IF(IF(ISERROR(VALUE(LEFT('Rekening Jaar-1'!$A$1:$A$1000,LEN($C108)))),"",VALUE(LEFT('Rekening Jaar-1'!$A$1:$A$1000,LEN($C108))))&gt;$C108,'Rekening Jaar-1'!$D$1:$D$1000,0))</f>
        <v>0</v>
      </c>
      <c r="F108" s="16">
        <f>(D108-E108)</f>
        <v>0</v>
      </c>
      <c r="G108" s="19">
        <f t="array" ref="G108">SUM(IF(IF(ISERROR(VALUE(LEFT('Rekening Jaar'!$A$1:$A$1000,LEN($B108)))),"",VALUE(LEFT('Rekening Jaar'!$A$1:$A$1000,LEN($B108))))&gt;=$B108,'Rekening Jaar'!$C$1:$C$1000,0)) - SUM(IF(IF(ISERROR(VALUE(LEFT('Rekening Jaar'!$A$1:$A$1000,LEN($C108)))),"",VALUE(LEFT('Rekening Jaar'!$A$1:$A$1000,LEN($C108))))&gt;$C108,'Rekening Jaar'!$C$1:$C$1000,0))</f>
        <v>0</v>
      </c>
      <c r="H108" s="2">
        <f t="array" ref="H108">SUM(IF(IF(ISERROR(VALUE(LEFT('Rekening Jaar'!$A$1:$A$1000,LEN($B108)))),"",VALUE(LEFT('Rekening Jaar'!$A$1:$A$1000,LEN($B108))))&gt;=$B108,'Rekening Jaar'!$D$1:$D$1000,0)) - SUM(IF(IF(ISERROR(VALUE(LEFT('Rekening Jaar'!$A$1:$A$1000,LEN($C108)))),"",VALUE(LEFT('Rekening Jaar'!$A$1:$A$1000,LEN($C108))))&gt;$C108,'Rekening Jaar'!$D$1:$D$1000,0))</f>
        <v>0</v>
      </c>
      <c r="I108" s="16">
        <f>(G108-H108)</f>
        <v>0</v>
      </c>
    </row>
    <row r="109" spans="1:9" x14ac:dyDescent="0.2">
      <c r="B109" s="17"/>
      <c r="C109" s="18"/>
      <c r="D109" s="19"/>
      <c r="F109" s="16"/>
      <c r="G109" s="19"/>
      <c r="I109" s="16"/>
    </row>
    <row r="110" spans="1:9" x14ac:dyDescent="0.2">
      <c r="A110" s="2" t="s">
        <v>187</v>
      </c>
      <c r="B110" s="17">
        <v>6300</v>
      </c>
      <c r="C110" s="18">
        <v>6309</v>
      </c>
      <c r="D110" s="19">
        <f t="array" ref="D110">SUM(IF(IF(ISERROR(VALUE(LEFT('Rekening Jaar-1'!$A$1:$A$1000,LEN($B110)))),"",VALUE(LEFT('Rekening Jaar-1'!$A$1:$A$1000,LEN($B110))))&gt;=$B110,'Rekening Jaar-1'!$C$1:$C$1000,0)) - SUM(IF(IF(ISERROR(VALUE(LEFT('Rekening Jaar-1'!$A$1:$A$1000,LEN($C110)))),"",VALUE(LEFT('Rekening Jaar-1'!$A$1:$A$1000,LEN($C110))))&gt;$C110,'Rekening Jaar-1'!$C$1:$C$1000,0))</f>
        <v>0</v>
      </c>
      <c r="E110" s="2">
        <f t="array" ref="E110">SUM(IF(IF(ISERROR(VALUE(LEFT('Rekening Jaar-1'!$A$1:$A$1000,LEN($B110)))),"",VALUE(LEFT('Rekening Jaar-1'!$A$1:$A$1000,LEN($B110))))&gt;=$B110,'Rekening Jaar-1'!$D$1:$D$1000,0)) - SUM(IF(IF(ISERROR(VALUE(LEFT('Rekening Jaar-1'!$A$1:$A$1000,LEN($C110)))),"",VALUE(LEFT('Rekening Jaar-1'!$A$1:$A$1000,LEN($C110))))&gt;$C110,'Rekening Jaar-1'!$D$1:$D$1000,0))</f>
        <v>0</v>
      </c>
      <c r="F110" s="16">
        <f>(D110-E110)</f>
        <v>0</v>
      </c>
      <c r="G110" s="19">
        <f t="array" ref="G110">SUM(IF(IF(ISERROR(VALUE(LEFT('Rekening Jaar'!$A$1:$A$1000,LEN($B110)))),"",VALUE(LEFT('Rekening Jaar'!$A$1:$A$1000,LEN($B110))))&gt;=$B110,'Rekening Jaar'!$C$1:$C$1000,0)) - SUM(IF(IF(ISERROR(VALUE(LEFT('Rekening Jaar'!$A$1:$A$1000,LEN($C110)))),"",VALUE(LEFT('Rekening Jaar'!$A$1:$A$1000,LEN($C110))))&gt;$C110,'Rekening Jaar'!$C$1:$C$1000,0))</f>
        <v>0</v>
      </c>
      <c r="H110" s="2">
        <f t="array" ref="H110">SUM(IF(IF(ISERROR(VALUE(LEFT('Rekening Jaar'!$A$1:$A$1000,LEN($B110)))),"",VALUE(LEFT('Rekening Jaar'!$A$1:$A$1000,LEN($B110))))&gt;=$B110,'Rekening Jaar'!$D$1:$D$1000,0)) - SUM(IF(IF(ISERROR(VALUE(LEFT('Rekening Jaar'!$A$1:$A$1000,LEN($C110)))),"",VALUE(LEFT('Rekening Jaar'!$A$1:$A$1000,LEN($C110))))&gt;$C110,'Rekening Jaar'!$D$1:$D$1000,0))</f>
        <v>0</v>
      </c>
      <c r="I110" s="16">
        <f>(G110-H110)</f>
        <v>0</v>
      </c>
    </row>
    <row r="111" spans="1:9" x14ac:dyDescent="0.2">
      <c r="B111" s="17"/>
      <c r="C111" s="18"/>
      <c r="D111" s="19"/>
      <c r="F111" s="16"/>
      <c r="G111" s="19"/>
      <c r="I111" s="16"/>
    </row>
    <row r="112" spans="1:9" x14ac:dyDescent="0.2">
      <c r="A112" s="2" t="s">
        <v>108</v>
      </c>
      <c r="B112" s="17">
        <v>6310</v>
      </c>
      <c r="C112" s="18">
        <v>6349</v>
      </c>
      <c r="D112" s="19">
        <f t="array" ref="D112">SUM(IF(IF(ISERROR(VALUE(LEFT('Rekening Jaar-1'!$A$1:$A$1000,LEN($B112)))),"",VALUE(LEFT('Rekening Jaar-1'!$A$1:$A$1000,LEN($B112))))&gt;=$B112,'Rekening Jaar-1'!$C$1:$C$1000,0)) - SUM(IF(IF(ISERROR(VALUE(LEFT('Rekening Jaar-1'!$A$1:$A$1000,LEN($C112)))),"",VALUE(LEFT('Rekening Jaar-1'!$A$1:$A$1000,LEN($C112))))&gt;$C112,'Rekening Jaar-1'!$C$1:$C$1000,0))</f>
        <v>0</v>
      </c>
      <c r="E112" s="2">
        <f t="array" ref="E112">SUM(IF(IF(ISERROR(VALUE(LEFT('Rekening Jaar-1'!$A$1:$A$1000,LEN($B112)))),"",VALUE(LEFT('Rekening Jaar-1'!$A$1:$A$1000,LEN($B112))))&gt;=$B112,'Rekening Jaar-1'!$D$1:$D$1000,0)) - SUM(IF(IF(ISERROR(VALUE(LEFT('Rekening Jaar-1'!$A$1:$A$1000,LEN($C112)))),"",VALUE(LEFT('Rekening Jaar-1'!$A$1:$A$1000,LEN($C112))))&gt;$C112,'Rekening Jaar-1'!$D$1:$D$1000,0))</f>
        <v>0</v>
      </c>
      <c r="F112" s="16">
        <f>(D112-E112)</f>
        <v>0</v>
      </c>
      <c r="G112" s="19">
        <f t="array" ref="G112">SUM(IF(IF(ISERROR(VALUE(LEFT('Rekening Jaar'!$A$1:$A$1000,LEN($B112)))),"",VALUE(LEFT('Rekening Jaar'!$A$1:$A$1000,LEN($B112))))&gt;=$B112,'Rekening Jaar'!$C$1:$C$1000,0)) - SUM(IF(IF(ISERROR(VALUE(LEFT('Rekening Jaar'!$A$1:$A$1000,LEN($C112)))),"",VALUE(LEFT('Rekening Jaar'!$A$1:$A$1000,LEN($C112))))&gt;$C112,'Rekening Jaar'!$C$1:$C$1000,0))</f>
        <v>0</v>
      </c>
      <c r="H112" s="2">
        <f t="array" ref="H112">SUM(IF(IF(ISERROR(VALUE(LEFT('Rekening Jaar'!$A$1:$A$1000,LEN($B112)))),"",VALUE(LEFT('Rekening Jaar'!$A$1:$A$1000,LEN($B112))))&gt;=$B112,'Rekening Jaar'!$D$1:$D$1000,0)) - SUM(IF(IF(ISERROR(VALUE(LEFT('Rekening Jaar'!$A$1:$A$1000,LEN($C112)))),"",VALUE(LEFT('Rekening Jaar'!$A$1:$A$1000,LEN($C112))))&gt;$C112,'Rekening Jaar'!$D$1:$D$1000,0))</f>
        <v>0</v>
      </c>
      <c r="I112" s="16">
        <f>(G112-H112)</f>
        <v>0</v>
      </c>
    </row>
    <row r="113" spans="1:9" x14ac:dyDescent="0.2">
      <c r="B113" s="17"/>
      <c r="C113" s="18"/>
      <c r="D113" s="19"/>
      <c r="F113" s="16"/>
      <c r="G113" s="19"/>
      <c r="I113" s="16"/>
    </row>
    <row r="114" spans="1:9" x14ac:dyDescent="0.2">
      <c r="A114" s="2" t="s">
        <v>105</v>
      </c>
      <c r="B114" s="17">
        <v>6310</v>
      </c>
      <c r="C114" s="18">
        <v>6319</v>
      </c>
      <c r="D114" s="19">
        <f t="array" ref="D114">SUM(IF(IF(ISERROR(VALUE(LEFT('Rekening Jaar-1'!$A$1:$A$1000,LEN($B114)))),"",VALUE(LEFT('Rekening Jaar-1'!$A$1:$A$1000,LEN($B114))))&gt;=$B114,'Rekening Jaar-1'!$C$1:$C$1000,0)) - SUM(IF(IF(ISERROR(VALUE(LEFT('Rekening Jaar-1'!$A$1:$A$1000,LEN($C114)))),"",VALUE(LEFT('Rekening Jaar-1'!$A$1:$A$1000,LEN($C114))))&gt;$C114,'Rekening Jaar-1'!$C$1:$C$1000,0))</f>
        <v>0</v>
      </c>
      <c r="E114" s="2">
        <f t="array" ref="E114">SUM(IF(IF(ISERROR(VALUE(LEFT('Rekening Jaar-1'!$A$1:$A$1000,LEN($B114)))),"",VALUE(LEFT('Rekening Jaar-1'!$A$1:$A$1000,LEN($B114))))&gt;=$B114,'Rekening Jaar-1'!$D$1:$D$1000,0)) - SUM(IF(IF(ISERROR(VALUE(LEFT('Rekening Jaar-1'!$A$1:$A$1000,LEN($C114)))),"",VALUE(LEFT('Rekening Jaar-1'!$A$1:$A$1000,LEN($C114))))&gt;$C114,'Rekening Jaar-1'!$D$1:$D$1000,0))</f>
        <v>0</v>
      </c>
      <c r="F114" s="16">
        <f>(D114-E114)</f>
        <v>0</v>
      </c>
      <c r="G114" s="19">
        <f t="array" ref="G114">SUM(IF(IF(ISERROR(VALUE(LEFT('Rekening Jaar'!$A$1:$A$1000,LEN($B114)))),"",VALUE(LEFT('Rekening Jaar'!$A$1:$A$1000,LEN($B114))))&gt;=$B114,'Rekening Jaar'!$C$1:$C$1000,0)) - SUM(IF(IF(ISERROR(VALUE(LEFT('Rekening Jaar'!$A$1:$A$1000,LEN($C114)))),"",VALUE(LEFT('Rekening Jaar'!$A$1:$A$1000,LEN($C114))))&gt;$C114,'Rekening Jaar'!$C$1:$C$1000,0))</f>
        <v>0</v>
      </c>
      <c r="H114" s="2">
        <f t="array" ref="H114">SUM(IF(IF(ISERROR(VALUE(LEFT('Rekening Jaar'!$A$1:$A$1000,LEN($B114)))),"",VALUE(LEFT('Rekening Jaar'!$A$1:$A$1000,LEN($B114))))&gt;=$B114,'Rekening Jaar'!$D$1:$D$1000,0)) - SUM(IF(IF(ISERROR(VALUE(LEFT('Rekening Jaar'!$A$1:$A$1000,LEN($C114)))),"",VALUE(LEFT('Rekening Jaar'!$A$1:$A$1000,LEN($C114))))&gt;$C114,'Rekening Jaar'!$D$1:$D$1000,0))</f>
        <v>0</v>
      </c>
      <c r="I114" s="16">
        <f>(G114-H114)</f>
        <v>0</v>
      </c>
    </row>
    <row r="115" spans="1:9" x14ac:dyDescent="0.2">
      <c r="A115" s="2" t="s">
        <v>106</v>
      </c>
      <c r="B115" s="17">
        <v>6330</v>
      </c>
      <c r="C115" s="18">
        <v>6339</v>
      </c>
      <c r="D115" s="19">
        <f t="array" ref="D115">SUM(IF(IF(ISERROR(VALUE(LEFT('Rekening Jaar-1'!$A$1:$A$1000,LEN($B115)))),"",VALUE(LEFT('Rekening Jaar-1'!$A$1:$A$1000,LEN($B115))))&gt;=$B115,'Rekening Jaar-1'!$C$1:$C$1000,0)) - SUM(IF(IF(ISERROR(VALUE(LEFT('Rekening Jaar-1'!$A$1:$A$1000,LEN($C115)))),"",VALUE(LEFT('Rekening Jaar-1'!$A$1:$A$1000,LEN($C115))))&gt;$C115,'Rekening Jaar-1'!$C$1:$C$1000,0))</f>
        <v>0</v>
      </c>
      <c r="E115" s="2">
        <f t="array" ref="E115">SUM(IF(IF(ISERROR(VALUE(LEFT('Rekening Jaar-1'!$A$1:$A$1000,LEN($B115)))),"",VALUE(LEFT('Rekening Jaar-1'!$A$1:$A$1000,LEN($B115))))&gt;=$B115,'Rekening Jaar-1'!$D$1:$D$1000,0)) - SUM(IF(IF(ISERROR(VALUE(LEFT('Rekening Jaar-1'!$A$1:$A$1000,LEN($C115)))),"",VALUE(LEFT('Rekening Jaar-1'!$A$1:$A$1000,LEN($C115))))&gt;$C115,'Rekening Jaar-1'!$D$1:$D$1000,0))</f>
        <v>0</v>
      </c>
      <c r="F115" s="16">
        <f>(D115-E115)</f>
        <v>0</v>
      </c>
      <c r="G115" s="19">
        <f t="array" ref="G115">SUM(IF(IF(ISERROR(VALUE(LEFT('Rekening Jaar'!$A$1:$A$1000,LEN($B115)))),"",VALUE(LEFT('Rekening Jaar'!$A$1:$A$1000,LEN($B115))))&gt;=$B115,'Rekening Jaar'!$C$1:$C$1000,0)) - SUM(IF(IF(ISERROR(VALUE(LEFT('Rekening Jaar'!$A$1:$A$1000,LEN($C115)))),"",VALUE(LEFT('Rekening Jaar'!$A$1:$A$1000,LEN($C115))))&gt;$C115,'Rekening Jaar'!$C$1:$C$1000,0))</f>
        <v>0</v>
      </c>
      <c r="H115" s="2">
        <f t="array" ref="H115">SUM(IF(IF(ISERROR(VALUE(LEFT('Rekening Jaar'!$A$1:$A$1000,LEN($B115)))),"",VALUE(LEFT('Rekening Jaar'!$A$1:$A$1000,LEN($B115))))&gt;=$B115,'Rekening Jaar'!$D$1:$D$1000,0)) - SUM(IF(IF(ISERROR(VALUE(LEFT('Rekening Jaar'!$A$1:$A$1000,LEN($C115)))),"",VALUE(LEFT('Rekening Jaar'!$A$1:$A$1000,LEN($C115))))&gt;$C115,'Rekening Jaar'!$D$1:$D$1000,0))</f>
        <v>0</v>
      </c>
      <c r="I115" s="16">
        <f>(G115-H115)</f>
        <v>0</v>
      </c>
    </row>
    <row r="116" spans="1:9" x14ac:dyDescent="0.2">
      <c r="A116" s="2" t="s">
        <v>107</v>
      </c>
      <c r="B116" s="17">
        <v>6340</v>
      </c>
      <c r="C116" s="18">
        <v>6349</v>
      </c>
      <c r="D116" s="19">
        <f t="array" ref="D116">SUM(IF(IF(ISERROR(VALUE(LEFT('Rekening Jaar-1'!$A$1:$A$1000,LEN($B116)))),"",VALUE(LEFT('Rekening Jaar-1'!$A$1:$A$1000,LEN($B116))))&gt;=$B116,'Rekening Jaar-1'!$C$1:$C$1000,0)) - SUM(IF(IF(ISERROR(VALUE(LEFT('Rekening Jaar-1'!$A$1:$A$1000,LEN($C116)))),"",VALUE(LEFT('Rekening Jaar-1'!$A$1:$A$1000,LEN($C116))))&gt;$C116,'Rekening Jaar-1'!$C$1:$C$1000,0))</f>
        <v>0</v>
      </c>
      <c r="E116" s="2">
        <f t="array" ref="E116">SUM(IF(IF(ISERROR(VALUE(LEFT('Rekening Jaar-1'!$A$1:$A$1000,LEN($B116)))),"",VALUE(LEFT('Rekening Jaar-1'!$A$1:$A$1000,LEN($B116))))&gt;=$B116,'Rekening Jaar-1'!$D$1:$D$1000,0)) - SUM(IF(IF(ISERROR(VALUE(LEFT('Rekening Jaar-1'!$A$1:$A$1000,LEN($C116)))),"",VALUE(LEFT('Rekening Jaar-1'!$A$1:$A$1000,LEN($C116))))&gt;$C116,'Rekening Jaar-1'!$D$1:$D$1000,0))</f>
        <v>0</v>
      </c>
      <c r="F116" s="16">
        <f>(D116-E116)</f>
        <v>0</v>
      </c>
      <c r="G116" s="19">
        <f t="array" ref="G116">SUM(IF(IF(ISERROR(VALUE(LEFT('Rekening Jaar'!$A$1:$A$1000,LEN($B116)))),"",VALUE(LEFT('Rekening Jaar'!$A$1:$A$1000,LEN($B116))))&gt;=$B116,'Rekening Jaar'!$C$1:$C$1000,0)) - SUM(IF(IF(ISERROR(VALUE(LEFT('Rekening Jaar'!$A$1:$A$1000,LEN($C116)))),"",VALUE(LEFT('Rekening Jaar'!$A$1:$A$1000,LEN($C116))))&gt;$C116,'Rekening Jaar'!$C$1:$C$1000,0))</f>
        <v>0</v>
      </c>
      <c r="H116" s="2">
        <f t="array" ref="H116">SUM(IF(IF(ISERROR(VALUE(LEFT('Rekening Jaar'!$A$1:$A$1000,LEN($B116)))),"",VALUE(LEFT('Rekening Jaar'!$A$1:$A$1000,LEN($B116))))&gt;=$B116,'Rekening Jaar'!$D$1:$D$1000,0)) - SUM(IF(IF(ISERROR(VALUE(LEFT('Rekening Jaar'!$A$1:$A$1000,LEN($C116)))),"",VALUE(LEFT('Rekening Jaar'!$A$1:$A$1000,LEN($C116))))&gt;$C116,'Rekening Jaar'!$D$1:$D$1000,0))</f>
        <v>0</v>
      </c>
      <c r="I116" s="16">
        <f>(G116-H116)</f>
        <v>0</v>
      </c>
    </row>
    <row r="117" spans="1:9" x14ac:dyDescent="0.2">
      <c r="B117" s="17"/>
      <c r="C117" s="18"/>
      <c r="D117" s="19"/>
      <c r="F117" s="16"/>
      <c r="G117" s="19"/>
      <c r="I117" s="16"/>
    </row>
    <row r="118" spans="1:9" x14ac:dyDescent="0.2">
      <c r="A118" s="2" t="s">
        <v>354</v>
      </c>
      <c r="B118" s="17">
        <v>6350</v>
      </c>
      <c r="C118" s="18">
        <v>6389</v>
      </c>
      <c r="D118" s="19">
        <f t="array" ref="D118">SUM(IF(IF(ISERROR(VALUE(LEFT('Rekening Jaar-1'!$A$1:$A$1000,LEN($B118)))),"",VALUE(LEFT('Rekening Jaar-1'!$A$1:$A$1000,LEN($B118))))&gt;=$B118,'Rekening Jaar-1'!$C$1:$C$1000,0)) - SUM(IF(IF(ISERROR(VALUE(LEFT('Rekening Jaar-1'!$A$1:$A$1000,LEN($C118)))),"",VALUE(LEFT('Rekening Jaar-1'!$A$1:$A$1000,LEN($C118))))&gt;$C118,'Rekening Jaar-1'!$C$1:$C$1000,0))</f>
        <v>0</v>
      </c>
      <c r="E118" s="2">
        <f t="array" ref="E118">SUM(IF(IF(ISERROR(VALUE(LEFT('Rekening Jaar-1'!$A$1:$A$1000,LEN($B118)))),"",VALUE(LEFT('Rekening Jaar-1'!$A$1:$A$1000,LEN($B118))))&gt;=$B118,'Rekening Jaar-1'!$D$1:$D$1000,0)) - SUM(IF(IF(ISERROR(VALUE(LEFT('Rekening Jaar-1'!$A$1:$A$1000,LEN($C118)))),"",VALUE(LEFT('Rekening Jaar-1'!$A$1:$A$1000,LEN($C118))))&gt;$C118,'Rekening Jaar-1'!$D$1:$D$1000,0))</f>
        <v>0</v>
      </c>
      <c r="F118" s="16">
        <f>(D118-E118)</f>
        <v>0</v>
      </c>
      <c r="G118" s="19">
        <f t="array" ref="G118">SUM(IF(IF(ISERROR(VALUE(LEFT('Rekening Jaar'!$A$1:$A$1000,LEN($B118)))),"",VALUE(LEFT('Rekening Jaar'!$A$1:$A$1000,LEN($B118))))&gt;=$B118,'Rekening Jaar'!$C$1:$C$1000,0)) - SUM(IF(IF(ISERROR(VALUE(LEFT('Rekening Jaar'!$A$1:$A$1000,LEN($C118)))),"",VALUE(LEFT('Rekening Jaar'!$A$1:$A$1000,LEN($C118))))&gt;$C118,'Rekening Jaar'!$C$1:$C$1000,0))</f>
        <v>0</v>
      </c>
      <c r="H118" s="2">
        <f t="array" ref="H118">SUM(IF(IF(ISERROR(VALUE(LEFT('Rekening Jaar'!$A$1:$A$1000,LEN($B118)))),"",VALUE(LEFT('Rekening Jaar'!$A$1:$A$1000,LEN($B118))))&gt;=$B118,'Rekening Jaar'!$D$1:$D$1000,0)) - SUM(IF(IF(ISERROR(VALUE(LEFT('Rekening Jaar'!$A$1:$A$1000,LEN($C118)))),"",VALUE(LEFT('Rekening Jaar'!$A$1:$A$1000,LEN($C118))))&gt;$C118,'Rekening Jaar'!$D$1:$D$1000,0))</f>
        <v>0</v>
      </c>
      <c r="I118" s="16">
        <f>(G118-H118)</f>
        <v>0</v>
      </c>
    </row>
    <row r="119" spans="1:9" x14ac:dyDescent="0.2">
      <c r="B119" s="17"/>
      <c r="C119" s="18"/>
      <c r="D119" s="19"/>
      <c r="F119" s="16"/>
      <c r="G119" s="19"/>
      <c r="I119" s="16"/>
    </row>
    <row r="120" spans="1:9" x14ac:dyDescent="0.2">
      <c r="A120" s="2" t="s">
        <v>431</v>
      </c>
      <c r="B120" s="17">
        <v>6400</v>
      </c>
      <c r="C120" s="18">
        <v>6499</v>
      </c>
      <c r="D120" s="19">
        <f t="array" ref="D120">SUM(IF(IF(ISERROR(VALUE(LEFT('Rekening Jaar-1'!$A$1:$A$1000,LEN($B120)))),"",VALUE(LEFT('Rekening Jaar-1'!$A$1:$A$1000,LEN($B120))))&gt;=$B120,'Rekening Jaar-1'!$C$1:$C$1000,0)) - SUM(IF(IF(ISERROR(VALUE(LEFT('Rekening Jaar-1'!$A$1:$A$1000,LEN($C120)))),"",VALUE(LEFT('Rekening Jaar-1'!$A$1:$A$1000,LEN($C120))))&gt;$C120,'Rekening Jaar-1'!$C$1:$C$1000,0))</f>
        <v>0</v>
      </c>
      <c r="E120" s="2">
        <f t="array" ref="E120">SUM(IF(IF(ISERROR(VALUE(LEFT('Rekening Jaar-1'!$A$1:$A$1000,LEN($B120)))),"",VALUE(LEFT('Rekening Jaar-1'!$A$1:$A$1000,LEN($B120))))&gt;=$B120,'Rekening Jaar-1'!$D$1:$D$1000,0)) - SUM(IF(IF(ISERROR(VALUE(LEFT('Rekening Jaar-1'!$A$1:$A$1000,LEN($C120)))),"",VALUE(LEFT('Rekening Jaar-1'!$A$1:$A$1000,LEN($C120))))&gt;$C120,'Rekening Jaar-1'!$D$1:$D$1000,0))</f>
        <v>0</v>
      </c>
      <c r="F120" s="16">
        <f>(D120-E120)</f>
        <v>0</v>
      </c>
      <c r="G120" s="19">
        <f t="array" ref="G120">SUM(IF(IF(ISERROR(VALUE(LEFT('Rekening Jaar'!$A$1:$A$1000,LEN($B120)))),"",VALUE(LEFT('Rekening Jaar'!$A$1:$A$1000,LEN($B120))))&gt;=$B120,'Rekening Jaar'!$C$1:$C$1000,0)) - SUM(IF(IF(ISERROR(VALUE(LEFT('Rekening Jaar'!$A$1:$A$1000,LEN($C120)))),"",VALUE(LEFT('Rekening Jaar'!$A$1:$A$1000,LEN($C120))))&gt;$C120,'Rekening Jaar'!$C$1:$C$1000,0))</f>
        <v>0</v>
      </c>
      <c r="H120" s="2">
        <f t="array" ref="H120">SUM(IF(IF(ISERROR(VALUE(LEFT('Rekening Jaar'!$A$1:$A$1000,LEN($B120)))),"",VALUE(LEFT('Rekening Jaar'!$A$1:$A$1000,LEN($B120))))&gt;=$B120,'Rekening Jaar'!$D$1:$D$1000,0)) - SUM(IF(IF(ISERROR(VALUE(LEFT('Rekening Jaar'!$A$1:$A$1000,LEN($C120)))),"",VALUE(LEFT('Rekening Jaar'!$A$1:$A$1000,LEN($C120))))&gt;$C120,'Rekening Jaar'!$D$1:$D$1000,0))</f>
        <v>0</v>
      </c>
      <c r="I120" s="16">
        <f>(G120-H120)</f>
        <v>0</v>
      </c>
    </row>
    <row r="121" spans="1:9" x14ac:dyDescent="0.2">
      <c r="B121" s="17"/>
      <c r="C121" s="18"/>
      <c r="D121" s="19"/>
      <c r="F121" s="16"/>
      <c r="G121" s="19"/>
      <c r="I121" s="16"/>
    </row>
    <row r="122" spans="1:9" x14ac:dyDescent="0.2">
      <c r="A122" s="2" t="s">
        <v>188</v>
      </c>
      <c r="B122" s="17">
        <v>7500</v>
      </c>
      <c r="C122" s="18">
        <v>7599</v>
      </c>
      <c r="D122" s="19">
        <f t="array" ref="D122">SUM(IF(IF(ISERROR(VALUE(LEFT('Rekening Jaar-1'!$A$1:$A$1000,LEN($B122)))),"",VALUE(LEFT('Rekening Jaar-1'!$A$1:$A$1000,LEN($B122))))&gt;=$B122,'Rekening Jaar-1'!$C$1:$C$1000,0)) - SUM(IF(IF(ISERROR(VALUE(LEFT('Rekening Jaar-1'!$A$1:$A$1000,LEN($C122)))),"",VALUE(LEFT('Rekening Jaar-1'!$A$1:$A$1000,LEN($C122))))&gt;$C122,'Rekening Jaar-1'!$C$1:$C$1000,0))</f>
        <v>0</v>
      </c>
      <c r="E122" s="2">
        <f t="array" ref="E122">SUM(IF(IF(ISERROR(VALUE(LEFT('Rekening Jaar-1'!$A$1:$A$1000,LEN($B122)))),"",VALUE(LEFT('Rekening Jaar-1'!$A$1:$A$1000,LEN($B122))))&gt;=$B122,'Rekening Jaar-1'!$D$1:$D$1000,0)) - SUM(IF(IF(ISERROR(VALUE(LEFT('Rekening Jaar-1'!$A$1:$A$1000,LEN($C122)))),"",VALUE(LEFT('Rekening Jaar-1'!$A$1:$A$1000,LEN($C122))))&gt;$C122,'Rekening Jaar-1'!$D$1:$D$1000,0))</f>
        <v>0</v>
      </c>
      <c r="F122" s="16">
        <f>(D122-E122)*-1</f>
        <v>0</v>
      </c>
      <c r="G122" s="19">
        <f t="array" ref="G122">SUM(IF(IF(ISERROR(VALUE(LEFT('Rekening Jaar'!$A$1:$A$1000,LEN($B122)))),"",VALUE(LEFT('Rekening Jaar'!$A$1:$A$1000,LEN($B122))))&gt;=$B122,'Rekening Jaar'!$C$1:$C$1000,0)) - SUM(IF(IF(ISERROR(VALUE(LEFT('Rekening Jaar'!$A$1:$A$1000,LEN($C122)))),"",VALUE(LEFT('Rekening Jaar'!$A$1:$A$1000,LEN($C122))))&gt;$C122,'Rekening Jaar'!$C$1:$C$1000,0))</f>
        <v>0</v>
      </c>
      <c r="H122" s="2">
        <f t="array" ref="H122">SUM(IF(IF(ISERROR(VALUE(LEFT('Rekening Jaar'!$A$1:$A$1000,LEN($B122)))),"",VALUE(LEFT('Rekening Jaar'!$A$1:$A$1000,LEN($B122))))&gt;=$B122,'Rekening Jaar'!$D$1:$D$1000,0)) - SUM(IF(IF(ISERROR(VALUE(LEFT('Rekening Jaar'!$A$1:$A$1000,LEN($C122)))),"",VALUE(LEFT('Rekening Jaar'!$A$1:$A$1000,LEN($C122))))&gt;$C122,'Rekening Jaar'!$D$1:$D$1000,0))</f>
        <v>0</v>
      </c>
      <c r="I122" s="16">
        <f>(G122-H122)*-1</f>
        <v>0</v>
      </c>
    </row>
    <row r="123" spans="1:9" x14ac:dyDescent="0.2">
      <c r="B123" s="17"/>
      <c r="C123" s="18"/>
      <c r="D123" s="19"/>
      <c r="F123" s="16"/>
      <c r="G123" s="19"/>
      <c r="I123" s="16"/>
    </row>
    <row r="124" spans="1:9" x14ac:dyDescent="0.2">
      <c r="A124" s="2" t="s">
        <v>189</v>
      </c>
      <c r="B124" s="17">
        <v>6500</v>
      </c>
      <c r="C124" s="18">
        <v>6599</v>
      </c>
      <c r="D124" s="19">
        <f t="array" ref="D124">SUM(IF(IF(ISERROR(VALUE(LEFT('Rekening Jaar-1'!$A$1:$A$1000,LEN($B124)))),"",VALUE(LEFT('Rekening Jaar-1'!$A$1:$A$1000,LEN($B124))))&gt;=$B124,'Rekening Jaar-1'!$C$1:$C$1000,0)) - SUM(IF(IF(ISERROR(VALUE(LEFT('Rekening Jaar-1'!$A$1:$A$1000,LEN($C124)))),"",VALUE(LEFT('Rekening Jaar-1'!$A$1:$A$1000,LEN($C124))))&gt;$C124,'Rekening Jaar-1'!$C$1:$C$1000,0))</f>
        <v>0</v>
      </c>
      <c r="E124" s="2">
        <f t="array" ref="E124">SUM(IF(IF(ISERROR(VALUE(LEFT('Rekening Jaar-1'!$A$1:$A$1000,LEN($B124)))),"",VALUE(LEFT('Rekening Jaar-1'!$A$1:$A$1000,LEN($B124))))&gt;=$B124,'Rekening Jaar-1'!$D$1:$D$1000,0)) - SUM(IF(IF(ISERROR(VALUE(LEFT('Rekening Jaar-1'!$A$1:$A$1000,LEN($C124)))),"",VALUE(LEFT('Rekening Jaar-1'!$A$1:$A$1000,LEN($C124))))&gt;$C124,'Rekening Jaar-1'!$D$1:$D$1000,0))</f>
        <v>0</v>
      </c>
      <c r="F124" s="16">
        <f>(D124-E124)</f>
        <v>0</v>
      </c>
      <c r="G124" s="19">
        <f t="array" ref="G124">SUM(IF(IF(ISERROR(VALUE(LEFT('Rekening Jaar'!$A$1:$A$1000,LEN($B124)))),"",VALUE(LEFT('Rekening Jaar'!$A$1:$A$1000,LEN($B124))))&gt;=$B124,'Rekening Jaar'!$C$1:$C$1000,0)) - SUM(IF(IF(ISERROR(VALUE(LEFT('Rekening Jaar'!$A$1:$A$1000,LEN($C124)))),"",VALUE(LEFT('Rekening Jaar'!$A$1:$A$1000,LEN($C124))))&gt;$C124,'Rekening Jaar'!$C$1:$C$1000,0))</f>
        <v>0</v>
      </c>
      <c r="H124" s="2">
        <f t="array" ref="H124">SUM(IF(IF(ISERROR(VALUE(LEFT('Rekening Jaar'!$A$1:$A$1000,LEN($B124)))),"",VALUE(LEFT('Rekening Jaar'!$A$1:$A$1000,LEN($B124))))&gt;=$B124,'Rekening Jaar'!$D$1:$D$1000,0)) - SUM(IF(IF(ISERROR(VALUE(LEFT('Rekening Jaar'!$A$1:$A$1000,LEN($C124)))),"",VALUE(LEFT('Rekening Jaar'!$A$1:$A$1000,LEN($C124))))&gt;$C124,'Rekening Jaar'!$D$1:$D$1000,0))</f>
        <v>0</v>
      </c>
      <c r="I124" s="16">
        <f>(G124-H124)</f>
        <v>0</v>
      </c>
    </row>
    <row r="125" spans="1:9" x14ac:dyDescent="0.2">
      <c r="B125" s="17"/>
      <c r="C125" s="18"/>
      <c r="D125" s="19"/>
      <c r="F125" s="16"/>
      <c r="G125" s="19"/>
      <c r="I125" s="16"/>
    </row>
    <row r="126" spans="1:9" x14ac:dyDescent="0.2">
      <c r="A126" s="2" t="s">
        <v>190</v>
      </c>
      <c r="B126" s="17">
        <v>7600</v>
      </c>
      <c r="C126" s="18">
        <v>7699</v>
      </c>
      <c r="D126" s="19">
        <f t="array" ref="D126">SUM(IF(IF(ISERROR(VALUE(LEFT('Rekening Jaar-1'!$A$1:$A$1000,LEN($B126)))),"",VALUE(LEFT('Rekening Jaar-1'!$A$1:$A$1000,LEN($B126))))&gt;=$B126,'Rekening Jaar-1'!$C$1:$C$1000,0)) - SUM(IF(IF(ISERROR(VALUE(LEFT('Rekening Jaar-1'!$A$1:$A$1000,LEN($C126)))),"",VALUE(LEFT('Rekening Jaar-1'!$A$1:$A$1000,LEN($C126))))&gt;$C126,'Rekening Jaar-1'!$C$1:$C$1000,0))</f>
        <v>0</v>
      </c>
      <c r="E126" s="2">
        <f t="array" ref="E126">SUM(IF(IF(ISERROR(VALUE(LEFT('Rekening Jaar-1'!$A$1:$A$1000,LEN($B126)))),"",VALUE(LEFT('Rekening Jaar-1'!$A$1:$A$1000,LEN($B126))))&gt;=$B126,'Rekening Jaar-1'!$D$1:$D$1000,0)) - SUM(IF(IF(ISERROR(VALUE(LEFT('Rekening Jaar-1'!$A$1:$A$1000,LEN($C126)))),"",VALUE(LEFT('Rekening Jaar-1'!$A$1:$A$1000,LEN($C126))))&gt;$C126,'Rekening Jaar-1'!$D$1:$D$1000,0))</f>
        <v>0</v>
      </c>
      <c r="F126" s="16">
        <f t="shared" ref="F126:F131" si="10">(D126-E126)*-1</f>
        <v>0</v>
      </c>
      <c r="G126" s="19">
        <f t="array" ref="G126">SUM(IF(IF(ISERROR(VALUE(LEFT('Rekening Jaar'!$A$1:$A$1000,LEN($B126)))),"",VALUE(LEFT('Rekening Jaar'!$A$1:$A$1000,LEN($B126))))&gt;=$B126,'Rekening Jaar'!$C$1:$C$1000,0)) - SUM(IF(IF(ISERROR(VALUE(LEFT('Rekening Jaar'!$A$1:$A$1000,LEN($C126)))),"",VALUE(LEFT('Rekening Jaar'!$A$1:$A$1000,LEN($C126))))&gt;$C126,'Rekening Jaar'!$C$1:$C$1000,0))</f>
        <v>0</v>
      </c>
      <c r="H126" s="2">
        <f t="array" ref="H126">SUM(IF(IF(ISERROR(VALUE(LEFT('Rekening Jaar'!$A$1:$A$1000,LEN($B126)))),"",VALUE(LEFT('Rekening Jaar'!$A$1:$A$1000,LEN($B126))))&gt;=$B126,'Rekening Jaar'!$D$1:$D$1000,0)) - SUM(IF(IF(ISERROR(VALUE(LEFT('Rekening Jaar'!$A$1:$A$1000,LEN($C126)))),"",VALUE(LEFT('Rekening Jaar'!$A$1:$A$1000,LEN($C126))))&gt;$C126,'Rekening Jaar'!$D$1:$D$1000,0))</f>
        <v>0</v>
      </c>
      <c r="I126" s="16">
        <f t="shared" ref="I126:I131" si="11">(G126-H126)*-1</f>
        <v>0</v>
      </c>
    </row>
    <row r="127" spans="1:9" s="25" customFormat="1" x14ac:dyDescent="0.2">
      <c r="A127" s="25" t="s">
        <v>116</v>
      </c>
      <c r="B127" s="26">
        <v>7600</v>
      </c>
      <c r="C127" s="27">
        <v>7609</v>
      </c>
      <c r="D127" s="19">
        <f t="array" ref="D127">SUM(IF(IF(ISERROR(VALUE(LEFT('Rekening Jaar-1'!$A$1:$A$1000,LEN($B127)))),"",VALUE(LEFT('Rekening Jaar-1'!$A$1:$A$1000,LEN($B127))))&gt;=$B127,'Rekening Jaar-1'!$C$1:$C$1000,0)) - SUM(IF(IF(ISERROR(VALUE(LEFT('Rekening Jaar-1'!$A$1:$A$1000,LEN($C127)))),"",VALUE(LEFT('Rekening Jaar-1'!$A$1:$A$1000,LEN($C127))))&gt;$C127,'Rekening Jaar-1'!$C$1:$C$1000,0))</f>
        <v>0</v>
      </c>
      <c r="E127" s="2">
        <f t="array" ref="E127">SUM(IF(IF(ISERROR(VALUE(LEFT('Rekening Jaar-1'!$A$1:$A$1000,LEN($B127)))),"",VALUE(LEFT('Rekening Jaar-1'!$A$1:$A$1000,LEN($B127))))&gt;=$B127,'Rekening Jaar-1'!$D$1:$D$1000,0)) - SUM(IF(IF(ISERROR(VALUE(LEFT('Rekening Jaar-1'!$A$1:$A$1000,LEN($C127)))),"",VALUE(LEFT('Rekening Jaar-1'!$A$1:$A$1000,LEN($C127))))&gt;$C127,'Rekening Jaar-1'!$D$1:$D$1000,0))</f>
        <v>0</v>
      </c>
      <c r="F127" s="29">
        <f t="shared" si="10"/>
        <v>0</v>
      </c>
      <c r="G127" s="19">
        <f t="array" ref="G127">SUM(IF(IF(ISERROR(VALUE(LEFT('Rekening Jaar'!$A$1:$A$1000,LEN($B127)))),"",VALUE(LEFT('Rekening Jaar'!$A$1:$A$1000,LEN($B127))))&gt;=$B127,'Rekening Jaar'!$C$1:$C$1000,0)) - SUM(IF(IF(ISERROR(VALUE(LEFT('Rekening Jaar'!$A$1:$A$1000,LEN($C127)))),"",VALUE(LEFT('Rekening Jaar'!$A$1:$A$1000,LEN($C127))))&gt;$C127,'Rekening Jaar'!$C$1:$C$1000,0))</f>
        <v>0</v>
      </c>
      <c r="H127" s="2">
        <f t="array" ref="H127">SUM(IF(IF(ISERROR(VALUE(LEFT('Rekening Jaar'!$A$1:$A$1000,LEN($B127)))),"",VALUE(LEFT('Rekening Jaar'!$A$1:$A$1000,LEN($B127))))&gt;=$B127,'Rekening Jaar'!$D$1:$D$1000,0)) - SUM(IF(IF(ISERROR(VALUE(LEFT('Rekening Jaar'!$A$1:$A$1000,LEN($C127)))),"",VALUE(LEFT('Rekening Jaar'!$A$1:$A$1000,LEN($C127))))&gt;$C127,'Rekening Jaar'!$D$1:$D$1000,0))</f>
        <v>0</v>
      </c>
      <c r="I127" s="29">
        <f t="shared" si="11"/>
        <v>0</v>
      </c>
    </row>
    <row r="128" spans="1:9" s="25" customFormat="1" x14ac:dyDescent="0.2">
      <c r="A128" s="25" t="s">
        <v>117</v>
      </c>
      <c r="B128" s="26">
        <v>7610</v>
      </c>
      <c r="C128" s="27">
        <v>7619</v>
      </c>
      <c r="D128" s="19">
        <f t="array" ref="D128">SUM(IF(IF(ISERROR(VALUE(LEFT('Rekening Jaar-1'!$A$1:$A$1000,LEN($B128)))),"",VALUE(LEFT('Rekening Jaar-1'!$A$1:$A$1000,LEN($B128))))&gt;=$B128,'Rekening Jaar-1'!$C$1:$C$1000,0)) - SUM(IF(IF(ISERROR(VALUE(LEFT('Rekening Jaar-1'!$A$1:$A$1000,LEN($C128)))),"",VALUE(LEFT('Rekening Jaar-1'!$A$1:$A$1000,LEN($C128))))&gt;$C128,'Rekening Jaar-1'!$C$1:$C$1000,0))</f>
        <v>0</v>
      </c>
      <c r="E128" s="2">
        <f t="array" ref="E128">SUM(IF(IF(ISERROR(VALUE(LEFT('Rekening Jaar-1'!$A$1:$A$1000,LEN($B128)))),"",VALUE(LEFT('Rekening Jaar-1'!$A$1:$A$1000,LEN($B128))))&gt;=$B128,'Rekening Jaar-1'!$D$1:$D$1000,0)) - SUM(IF(IF(ISERROR(VALUE(LEFT('Rekening Jaar-1'!$A$1:$A$1000,LEN($C128)))),"",VALUE(LEFT('Rekening Jaar-1'!$A$1:$A$1000,LEN($C128))))&gt;$C128,'Rekening Jaar-1'!$D$1:$D$1000,0))</f>
        <v>0</v>
      </c>
      <c r="F128" s="29">
        <f t="shared" si="10"/>
        <v>0</v>
      </c>
      <c r="G128" s="19">
        <f t="array" ref="G128">SUM(IF(IF(ISERROR(VALUE(LEFT('Rekening Jaar'!$A$1:$A$1000,LEN($B128)))),"",VALUE(LEFT('Rekening Jaar'!$A$1:$A$1000,LEN($B128))))&gt;=$B128,'Rekening Jaar'!$C$1:$C$1000,0)) - SUM(IF(IF(ISERROR(VALUE(LEFT('Rekening Jaar'!$A$1:$A$1000,LEN($C128)))),"",VALUE(LEFT('Rekening Jaar'!$A$1:$A$1000,LEN($C128))))&gt;$C128,'Rekening Jaar'!$C$1:$C$1000,0))</f>
        <v>0</v>
      </c>
      <c r="H128" s="2">
        <f t="array" ref="H128">SUM(IF(IF(ISERROR(VALUE(LEFT('Rekening Jaar'!$A$1:$A$1000,LEN($B128)))),"",VALUE(LEFT('Rekening Jaar'!$A$1:$A$1000,LEN($B128))))&gt;=$B128,'Rekening Jaar'!$D$1:$D$1000,0)) - SUM(IF(IF(ISERROR(VALUE(LEFT('Rekening Jaar'!$A$1:$A$1000,LEN($C128)))),"",VALUE(LEFT('Rekening Jaar'!$A$1:$A$1000,LEN($C128))))&gt;$C128,'Rekening Jaar'!$D$1:$D$1000,0))</f>
        <v>0</v>
      </c>
      <c r="I128" s="29">
        <f t="shared" si="11"/>
        <v>0</v>
      </c>
    </row>
    <row r="129" spans="1:9" s="25" customFormat="1" x14ac:dyDescent="0.2">
      <c r="A129" s="25" t="s">
        <v>118</v>
      </c>
      <c r="B129" s="26">
        <v>7620</v>
      </c>
      <c r="C129" s="27">
        <v>7629</v>
      </c>
      <c r="D129" s="19">
        <f t="array" ref="D129">SUM(IF(IF(ISERROR(VALUE(LEFT('Rekening Jaar-1'!$A$1:$A$1000,LEN($B129)))),"",VALUE(LEFT('Rekening Jaar-1'!$A$1:$A$1000,LEN($B129))))&gt;=$B129,'Rekening Jaar-1'!$C$1:$C$1000,0)) - SUM(IF(IF(ISERROR(VALUE(LEFT('Rekening Jaar-1'!$A$1:$A$1000,LEN($C129)))),"",VALUE(LEFT('Rekening Jaar-1'!$A$1:$A$1000,LEN($C129))))&gt;$C129,'Rekening Jaar-1'!$C$1:$C$1000,0))</f>
        <v>0</v>
      </c>
      <c r="E129" s="2">
        <f t="array" ref="E129">SUM(IF(IF(ISERROR(VALUE(LEFT('Rekening Jaar-1'!$A$1:$A$1000,LEN($B129)))),"",VALUE(LEFT('Rekening Jaar-1'!$A$1:$A$1000,LEN($B129))))&gt;=$B129,'Rekening Jaar-1'!$D$1:$D$1000,0)) - SUM(IF(IF(ISERROR(VALUE(LEFT('Rekening Jaar-1'!$A$1:$A$1000,LEN($C129)))),"",VALUE(LEFT('Rekening Jaar-1'!$A$1:$A$1000,LEN($C129))))&gt;$C129,'Rekening Jaar-1'!$D$1:$D$1000,0))</f>
        <v>0</v>
      </c>
      <c r="F129" s="29">
        <f t="shared" si="10"/>
        <v>0</v>
      </c>
      <c r="G129" s="19">
        <f t="array" ref="G129">SUM(IF(IF(ISERROR(VALUE(LEFT('Rekening Jaar'!$A$1:$A$1000,LEN($B129)))),"",VALUE(LEFT('Rekening Jaar'!$A$1:$A$1000,LEN($B129))))&gt;=$B129,'Rekening Jaar'!$C$1:$C$1000,0)) - SUM(IF(IF(ISERROR(VALUE(LEFT('Rekening Jaar'!$A$1:$A$1000,LEN($C129)))),"",VALUE(LEFT('Rekening Jaar'!$A$1:$A$1000,LEN($C129))))&gt;$C129,'Rekening Jaar'!$C$1:$C$1000,0))</f>
        <v>0</v>
      </c>
      <c r="H129" s="2">
        <f t="array" ref="H129">SUM(IF(IF(ISERROR(VALUE(LEFT('Rekening Jaar'!$A$1:$A$1000,LEN($B129)))),"",VALUE(LEFT('Rekening Jaar'!$A$1:$A$1000,LEN($B129))))&gt;=$B129,'Rekening Jaar'!$D$1:$D$1000,0)) - SUM(IF(IF(ISERROR(VALUE(LEFT('Rekening Jaar'!$A$1:$A$1000,LEN($C129)))),"",VALUE(LEFT('Rekening Jaar'!$A$1:$A$1000,LEN($C129))))&gt;$C129,'Rekening Jaar'!$D$1:$D$1000,0))</f>
        <v>0</v>
      </c>
      <c r="I129" s="29">
        <f t="shared" si="11"/>
        <v>0</v>
      </c>
    </row>
    <row r="130" spans="1:9" s="25" customFormat="1" x14ac:dyDescent="0.2">
      <c r="A130" s="25" t="s">
        <v>119</v>
      </c>
      <c r="B130" s="26">
        <v>7630</v>
      </c>
      <c r="C130" s="27">
        <v>7639</v>
      </c>
      <c r="D130" s="19">
        <f t="array" ref="D130">SUM(IF(IF(ISERROR(VALUE(LEFT('Rekening Jaar-1'!$A$1:$A$1000,LEN($B130)))),"",VALUE(LEFT('Rekening Jaar-1'!$A$1:$A$1000,LEN($B130))))&gt;=$B130,'Rekening Jaar-1'!$C$1:$C$1000,0)) - SUM(IF(IF(ISERROR(VALUE(LEFT('Rekening Jaar-1'!$A$1:$A$1000,LEN($C130)))),"",VALUE(LEFT('Rekening Jaar-1'!$A$1:$A$1000,LEN($C130))))&gt;$C130,'Rekening Jaar-1'!$C$1:$C$1000,0))</f>
        <v>0</v>
      </c>
      <c r="E130" s="2">
        <f t="array" ref="E130">SUM(IF(IF(ISERROR(VALUE(LEFT('Rekening Jaar-1'!$A$1:$A$1000,LEN($B130)))),"",VALUE(LEFT('Rekening Jaar-1'!$A$1:$A$1000,LEN($B130))))&gt;=$B130,'Rekening Jaar-1'!$D$1:$D$1000,0)) - SUM(IF(IF(ISERROR(VALUE(LEFT('Rekening Jaar-1'!$A$1:$A$1000,LEN($C130)))),"",VALUE(LEFT('Rekening Jaar-1'!$A$1:$A$1000,LEN($C130))))&gt;$C130,'Rekening Jaar-1'!$D$1:$D$1000,0))</f>
        <v>0</v>
      </c>
      <c r="F130" s="29">
        <f t="shared" si="10"/>
        <v>0</v>
      </c>
      <c r="G130" s="19">
        <f t="array" ref="G130">SUM(IF(IF(ISERROR(VALUE(LEFT('Rekening Jaar'!$A$1:$A$1000,LEN($B130)))),"",VALUE(LEFT('Rekening Jaar'!$A$1:$A$1000,LEN($B130))))&gt;=$B130,'Rekening Jaar'!$C$1:$C$1000,0)) - SUM(IF(IF(ISERROR(VALUE(LEFT('Rekening Jaar'!$A$1:$A$1000,LEN($C130)))),"",VALUE(LEFT('Rekening Jaar'!$A$1:$A$1000,LEN($C130))))&gt;$C130,'Rekening Jaar'!$C$1:$C$1000,0))</f>
        <v>0</v>
      </c>
      <c r="H130" s="2">
        <f t="array" ref="H130">SUM(IF(IF(ISERROR(VALUE(LEFT('Rekening Jaar'!$A$1:$A$1000,LEN($B130)))),"",VALUE(LEFT('Rekening Jaar'!$A$1:$A$1000,LEN($B130))))&gt;=$B130,'Rekening Jaar'!$D$1:$D$1000,0)) - SUM(IF(IF(ISERROR(VALUE(LEFT('Rekening Jaar'!$A$1:$A$1000,LEN($C130)))),"",VALUE(LEFT('Rekening Jaar'!$A$1:$A$1000,LEN($C130))))&gt;$C130,'Rekening Jaar'!$D$1:$D$1000,0))</f>
        <v>0</v>
      </c>
      <c r="I130" s="29">
        <f t="shared" si="11"/>
        <v>0</v>
      </c>
    </row>
    <row r="131" spans="1:9" s="25" customFormat="1" x14ac:dyDescent="0.2">
      <c r="A131" s="25" t="s">
        <v>120</v>
      </c>
      <c r="B131" s="26">
        <v>7640</v>
      </c>
      <c r="C131" s="27">
        <v>7649</v>
      </c>
      <c r="D131" s="19">
        <f t="array" ref="D131">SUM(IF(IF(ISERROR(VALUE(LEFT('Rekening Jaar-1'!$A$1:$A$1000,LEN($B131)))),"",VALUE(LEFT('Rekening Jaar-1'!$A$1:$A$1000,LEN($B131))))&gt;=$B131,'Rekening Jaar-1'!$C$1:$C$1000,0)) - SUM(IF(IF(ISERROR(VALUE(LEFT('Rekening Jaar-1'!$A$1:$A$1000,LEN($C131)))),"",VALUE(LEFT('Rekening Jaar-1'!$A$1:$A$1000,LEN($C131))))&gt;$C131,'Rekening Jaar-1'!$C$1:$C$1000,0))</f>
        <v>0</v>
      </c>
      <c r="E131" s="2">
        <f t="array" ref="E131">SUM(IF(IF(ISERROR(VALUE(LEFT('Rekening Jaar-1'!$A$1:$A$1000,LEN($B131)))),"",VALUE(LEFT('Rekening Jaar-1'!$A$1:$A$1000,LEN($B131))))&gt;=$B131,'Rekening Jaar-1'!$D$1:$D$1000,0)) - SUM(IF(IF(ISERROR(VALUE(LEFT('Rekening Jaar-1'!$A$1:$A$1000,LEN($C131)))),"",VALUE(LEFT('Rekening Jaar-1'!$A$1:$A$1000,LEN($C131))))&gt;$C131,'Rekening Jaar-1'!$D$1:$D$1000,0))</f>
        <v>0</v>
      </c>
      <c r="F131" s="29">
        <f t="shared" si="10"/>
        <v>0</v>
      </c>
      <c r="G131" s="19">
        <f t="array" ref="G131">SUM(IF(IF(ISERROR(VALUE(LEFT('Rekening Jaar'!$A$1:$A$1000,LEN($B131)))),"",VALUE(LEFT('Rekening Jaar'!$A$1:$A$1000,LEN($B131))))&gt;=$B131,'Rekening Jaar'!$C$1:$C$1000,0)) - SUM(IF(IF(ISERROR(VALUE(LEFT('Rekening Jaar'!$A$1:$A$1000,LEN($C131)))),"",VALUE(LEFT('Rekening Jaar'!$A$1:$A$1000,LEN($C131))))&gt;$C131,'Rekening Jaar'!$C$1:$C$1000,0))</f>
        <v>0</v>
      </c>
      <c r="H131" s="2">
        <f t="array" ref="H131">SUM(IF(IF(ISERROR(VALUE(LEFT('Rekening Jaar'!$A$1:$A$1000,LEN($B131)))),"",VALUE(LEFT('Rekening Jaar'!$A$1:$A$1000,LEN($B131))))&gt;=$B131,'Rekening Jaar'!$D$1:$D$1000,0)) - SUM(IF(IF(ISERROR(VALUE(LEFT('Rekening Jaar'!$A$1:$A$1000,LEN($C131)))),"",VALUE(LEFT('Rekening Jaar'!$A$1:$A$1000,LEN($C131))))&gt;$C131,'Rekening Jaar'!$D$1:$D$1000,0))</f>
        <v>0</v>
      </c>
      <c r="I131" s="29">
        <f t="shared" si="11"/>
        <v>0</v>
      </c>
    </row>
    <row r="132" spans="1:9" x14ac:dyDescent="0.2">
      <c r="B132" s="17"/>
      <c r="C132" s="18"/>
      <c r="D132" s="19"/>
      <c r="F132" s="16"/>
      <c r="G132" s="19"/>
      <c r="I132" s="16"/>
    </row>
    <row r="133" spans="1:9" x14ac:dyDescent="0.2">
      <c r="A133" s="2" t="s">
        <v>191</v>
      </c>
      <c r="B133" s="17">
        <v>6600</v>
      </c>
      <c r="C133" s="18">
        <v>6699</v>
      </c>
      <c r="D133" s="19">
        <f t="array" ref="D133">SUM(IF(IF(ISERROR(VALUE(LEFT('Rekening Jaar-1'!$A$1:$A$1000,LEN($B133)))),"",VALUE(LEFT('Rekening Jaar-1'!$A$1:$A$1000,LEN($B133))))&gt;=$B133,'Rekening Jaar-1'!$C$1:$C$1000,0)) - SUM(IF(IF(ISERROR(VALUE(LEFT('Rekening Jaar-1'!$A$1:$A$1000,LEN($C133)))),"",VALUE(LEFT('Rekening Jaar-1'!$A$1:$A$1000,LEN($C133))))&gt;$C133,'Rekening Jaar-1'!$C$1:$C$1000,0))</f>
        <v>0</v>
      </c>
      <c r="E133" s="2">
        <f t="array" ref="E133">SUM(IF(IF(ISERROR(VALUE(LEFT('Rekening Jaar-1'!$A$1:$A$1000,LEN($B133)))),"",VALUE(LEFT('Rekening Jaar-1'!$A$1:$A$1000,LEN($B133))))&gt;=$B133,'Rekening Jaar-1'!$D$1:$D$1000,0)) - SUM(IF(IF(ISERROR(VALUE(LEFT('Rekening Jaar-1'!$A$1:$A$1000,LEN($C133)))),"",VALUE(LEFT('Rekening Jaar-1'!$A$1:$A$1000,LEN($C133))))&gt;$C133,'Rekening Jaar-1'!$D$1:$D$1000,0))</f>
        <v>0</v>
      </c>
      <c r="F133" s="16">
        <f>(D133-E133)</f>
        <v>0</v>
      </c>
      <c r="G133" s="19">
        <f t="array" ref="G133">SUM(IF(IF(ISERROR(VALUE(LEFT('Rekening Jaar'!$A$1:$A$1000,LEN($B133)))),"",VALUE(LEFT('Rekening Jaar'!$A$1:$A$1000,LEN($B133))))&gt;=$B133,'Rekening Jaar'!$C$1:$C$1000,0)) - SUM(IF(IF(ISERROR(VALUE(LEFT('Rekening Jaar'!$A$1:$A$1000,LEN($C133)))),"",VALUE(LEFT('Rekening Jaar'!$A$1:$A$1000,LEN($C133))))&gt;$C133,'Rekening Jaar'!$C$1:$C$1000,0))</f>
        <v>0</v>
      </c>
      <c r="H133" s="2">
        <f t="array" ref="H133">SUM(IF(IF(ISERROR(VALUE(LEFT('Rekening Jaar'!$A$1:$A$1000,LEN($B133)))),"",VALUE(LEFT('Rekening Jaar'!$A$1:$A$1000,LEN($B133))))&gt;=$B133,'Rekening Jaar'!$D$1:$D$1000,0)) - SUM(IF(IF(ISERROR(VALUE(LEFT('Rekening Jaar'!$A$1:$A$1000,LEN($C133)))),"",VALUE(LEFT('Rekening Jaar'!$A$1:$A$1000,LEN($C133))))&gt;$C133,'Rekening Jaar'!$D$1:$D$1000,0))</f>
        <v>0</v>
      </c>
      <c r="I133" s="16">
        <f>(G133-H133)</f>
        <v>0</v>
      </c>
    </row>
    <row r="134" spans="1:9" s="25" customFormat="1" x14ac:dyDescent="0.2">
      <c r="A134" s="25" t="s">
        <v>116</v>
      </c>
      <c r="B134" s="26">
        <v>6600</v>
      </c>
      <c r="C134" s="27">
        <v>6609</v>
      </c>
      <c r="D134" s="19">
        <f t="array" ref="D134">SUM(IF(IF(ISERROR(VALUE(LEFT('Rekening Jaar-1'!$A$1:$A$1000,LEN($B134)))),"",VALUE(LEFT('Rekening Jaar-1'!$A$1:$A$1000,LEN($B134))))&gt;=$B134,'Rekening Jaar-1'!$C$1:$C$1000,0)) - SUM(IF(IF(ISERROR(VALUE(LEFT('Rekening Jaar-1'!$A$1:$A$1000,LEN($C134)))),"",VALUE(LEFT('Rekening Jaar-1'!$A$1:$A$1000,LEN($C134))))&gt;$C134,'Rekening Jaar-1'!$C$1:$C$1000,0))</f>
        <v>0</v>
      </c>
      <c r="E134" s="2">
        <f t="array" ref="E134">SUM(IF(IF(ISERROR(VALUE(LEFT('Rekening Jaar-1'!$A$1:$A$1000,LEN($B134)))),"",VALUE(LEFT('Rekening Jaar-1'!$A$1:$A$1000,LEN($B134))))&gt;=$B134,'Rekening Jaar-1'!$D$1:$D$1000,0)) - SUM(IF(IF(ISERROR(VALUE(LEFT('Rekening Jaar-1'!$A$1:$A$1000,LEN($C134)))),"",VALUE(LEFT('Rekening Jaar-1'!$A$1:$A$1000,LEN($C134))))&gt;$C134,'Rekening Jaar-1'!$D$1:$D$1000,0))</f>
        <v>0</v>
      </c>
      <c r="F134" s="29">
        <f>(D134-E134)*-1</f>
        <v>0</v>
      </c>
      <c r="G134" s="19">
        <f t="array" ref="G134">SUM(IF(IF(ISERROR(VALUE(LEFT('Rekening Jaar'!$A$1:$A$1000,LEN($B134)))),"",VALUE(LEFT('Rekening Jaar'!$A$1:$A$1000,LEN($B134))))&gt;=$B134,'Rekening Jaar'!$C$1:$C$1000,0)) - SUM(IF(IF(ISERROR(VALUE(LEFT('Rekening Jaar'!$A$1:$A$1000,LEN($C134)))),"",VALUE(LEFT('Rekening Jaar'!$A$1:$A$1000,LEN($C134))))&gt;$C134,'Rekening Jaar'!$C$1:$C$1000,0))</f>
        <v>0</v>
      </c>
      <c r="H134" s="2">
        <f t="array" ref="H134">SUM(IF(IF(ISERROR(VALUE(LEFT('Rekening Jaar'!$A$1:$A$1000,LEN($B134)))),"",VALUE(LEFT('Rekening Jaar'!$A$1:$A$1000,LEN($B134))))&gt;=$B134,'Rekening Jaar'!$D$1:$D$1000,0)) - SUM(IF(IF(ISERROR(VALUE(LEFT('Rekening Jaar'!$A$1:$A$1000,LEN($C134)))),"",VALUE(LEFT('Rekening Jaar'!$A$1:$A$1000,LEN($C134))))&gt;$C134,'Rekening Jaar'!$D$1:$D$1000,0))</f>
        <v>0</v>
      </c>
      <c r="I134" s="29">
        <f>(G134-H134)*-1</f>
        <v>0</v>
      </c>
    </row>
    <row r="135" spans="1:9" s="25" customFormat="1" x14ac:dyDescent="0.2">
      <c r="A135" s="25" t="s">
        <v>117</v>
      </c>
      <c r="B135" s="26">
        <v>6610</v>
      </c>
      <c r="C135" s="27">
        <v>6619</v>
      </c>
      <c r="D135" s="19">
        <f t="array" ref="D135">SUM(IF(IF(ISERROR(VALUE(LEFT('Rekening Jaar-1'!$A$1:$A$1000,LEN($B135)))),"",VALUE(LEFT('Rekening Jaar-1'!$A$1:$A$1000,LEN($B135))))&gt;=$B135,'Rekening Jaar-1'!$C$1:$C$1000,0)) - SUM(IF(IF(ISERROR(VALUE(LEFT('Rekening Jaar-1'!$A$1:$A$1000,LEN($C135)))),"",VALUE(LEFT('Rekening Jaar-1'!$A$1:$A$1000,LEN($C135))))&gt;$C135,'Rekening Jaar-1'!$C$1:$C$1000,0))</f>
        <v>0</v>
      </c>
      <c r="E135" s="2">
        <f t="array" ref="E135">SUM(IF(IF(ISERROR(VALUE(LEFT('Rekening Jaar-1'!$A$1:$A$1000,LEN($B135)))),"",VALUE(LEFT('Rekening Jaar-1'!$A$1:$A$1000,LEN($B135))))&gt;=$B135,'Rekening Jaar-1'!$D$1:$D$1000,0)) - SUM(IF(IF(ISERROR(VALUE(LEFT('Rekening Jaar-1'!$A$1:$A$1000,LEN($C135)))),"",VALUE(LEFT('Rekening Jaar-1'!$A$1:$A$1000,LEN($C135))))&gt;$C135,'Rekening Jaar-1'!$D$1:$D$1000,0))</f>
        <v>0</v>
      </c>
      <c r="F135" s="29">
        <f>(D135-E135)*-1</f>
        <v>0</v>
      </c>
      <c r="G135" s="19">
        <f t="array" ref="G135">SUM(IF(IF(ISERROR(VALUE(LEFT('Rekening Jaar'!$A$1:$A$1000,LEN($B135)))),"",VALUE(LEFT('Rekening Jaar'!$A$1:$A$1000,LEN($B135))))&gt;=$B135,'Rekening Jaar'!$C$1:$C$1000,0)) - SUM(IF(IF(ISERROR(VALUE(LEFT('Rekening Jaar'!$A$1:$A$1000,LEN($C135)))),"",VALUE(LEFT('Rekening Jaar'!$A$1:$A$1000,LEN($C135))))&gt;$C135,'Rekening Jaar'!$C$1:$C$1000,0))</f>
        <v>0</v>
      </c>
      <c r="H135" s="2">
        <f t="array" ref="H135">SUM(IF(IF(ISERROR(VALUE(LEFT('Rekening Jaar'!$A$1:$A$1000,LEN($B135)))),"",VALUE(LEFT('Rekening Jaar'!$A$1:$A$1000,LEN($B135))))&gt;=$B135,'Rekening Jaar'!$D$1:$D$1000,0)) - SUM(IF(IF(ISERROR(VALUE(LEFT('Rekening Jaar'!$A$1:$A$1000,LEN($C135)))),"",VALUE(LEFT('Rekening Jaar'!$A$1:$A$1000,LEN($C135))))&gt;$C135,'Rekening Jaar'!$D$1:$D$1000,0))</f>
        <v>0</v>
      </c>
      <c r="I135" s="29">
        <f>(G135-H135)*-1</f>
        <v>0</v>
      </c>
    </row>
    <row r="136" spans="1:9" s="25" customFormat="1" x14ac:dyDescent="0.2">
      <c r="A136" s="25" t="s">
        <v>118</v>
      </c>
      <c r="B136" s="26">
        <v>6620</v>
      </c>
      <c r="C136" s="27">
        <v>6629</v>
      </c>
      <c r="D136" s="19">
        <f t="array" ref="D136">SUM(IF(IF(ISERROR(VALUE(LEFT('Rekening Jaar-1'!$A$1:$A$1000,LEN($B136)))),"",VALUE(LEFT('Rekening Jaar-1'!$A$1:$A$1000,LEN($B136))))&gt;=$B136,'Rekening Jaar-1'!$C$1:$C$1000,0)) - SUM(IF(IF(ISERROR(VALUE(LEFT('Rekening Jaar-1'!$A$1:$A$1000,LEN($C136)))),"",VALUE(LEFT('Rekening Jaar-1'!$A$1:$A$1000,LEN($C136))))&gt;$C136,'Rekening Jaar-1'!$C$1:$C$1000,0))</f>
        <v>0</v>
      </c>
      <c r="E136" s="2">
        <f t="array" ref="E136">SUM(IF(IF(ISERROR(VALUE(LEFT('Rekening Jaar-1'!$A$1:$A$1000,LEN($B136)))),"",VALUE(LEFT('Rekening Jaar-1'!$A$1:$A$1000,LEN($B136))))&gt;=$B136,'Rekening Jaar-1'!$D$1:$D$1000,0)) - SUM(IF(IF(ISERROR(VALUE(LEFT('Rekening Jaar-1'!$A$1:$A$1000,LEN($C136)))),"",VALUE(LEFT('Rekening Jaar-1'!$A$1:$A$1000,LEN($C136))))&gt;$C136,'Rekening Jaar-1'!$D$1:$D$1000,0))</f>
        <v>0</v>
      </c>
      <c r="F136" s="29">
        <f>(D136-E136)*-1</f>
        <v>0</v>
      </c>
      <c r="G136" s="19">
        <f t="array" ref="G136">SUM(IF(IF(ISERROR(VALUE(LEFT('Rekening Jaar'!$A$1:$A$1000,LEN($B136)))),"",VALUE(LEFT('Rekening Jaar'!$A$1:$A$1000,LEN($B136))))&gt;=$B136,'Rekening Jaar'!$C$1:$C$1000,0)) - SUM(IF(IF(ISERROR(VALUE(LEFT('Rekening Jaar'!$A$1:$A$1000,LEN($C136)))),"",VALUE(LEFT('Rekening Jaar'!$A$1:$A$1000,LEN($C136))))&gt;$C136,'Rekening Jaar'!$C$1:$C$1000,0))</f>
        <v>0</v>
      </c>
      <c r="H136" s="2">
        <f t="array" ref="H136">SUM(IF(IF(ISERROR(VALUE(LEFT('Rekening Jaar'!$A$1:$A$1000,LEN($B136)))),"",VALUE(LEFT('Rekening Jaar'!$A$1:$A$1000,LEN($B136))))&gt;=$B136,'Rekening Jaar'!$D$1:$D$1000,0)) - SUM(IF(IF(ISERROR(VALUE(LEFT('Rekening Jaar'!$A$1:$A$1000,LEN($C136)))),"",VALUE(LEFT('Rekening Jaar'!$A$1:$A$1000,LEN($C136))))&gt;$C136,'Rekening Jaar'!$D$1:$D$1000,0))</f>
        <v>0</v>
      </c>
      <c r="I136" s="29">
        <f>(G136-H136)*-1</f>
        <v>0</v>
      </c>
    </row>
    <row r="137" spans="1:9" s="25" customFormat="1" x14ac:dyDescent="0.2">
      <c r="A137" s="25" t="s">
        <v>119</v>
      </c>
      <c r="B137" s="26">
        <v>6630</v>
      </c>
      <c r="C137" s="27">
        <v>6639</v>
      </c>
      <c r="D137" s="19">
        <f t="array" ref="D137">SUM(IF(IF(ISERROR(VALUE(LEFT('Rekening Jaar-1'!$A$1:$A$1000,LEN($B137)))),"",VALUE(LEFT('Rekening Jaar-1'!$A$1:$A$1000,LEN($B137))))&gt;=$B137,'Rekening Jaar-1'!$C$1:$C$1000,0)) - SUM(IF(IF(ISERROR(VALUE(LEFT('Rekening Jaar-1'!$A$1:$A$1000,LEN($C137)))),"",VALUE(LEFT('Rekening Jaar-1'!$A$1:$A$1000,LEN($C137))))&gt;$C137,'Rekening Jaar-1'!$C$1:$C$1000,0))</f>
        <v>0</v>
      </c>
      <c r="E137" s="2">
        <f t="array" ref="E137">SUM(IF(IF(ISERROR(VALUE(LEFT('Rekening Jaar-1'!$A$1:$A$1000,LEN($B137)))),"",VALUE(LEFT('Rekening Jaar-1'!$A$1:$A$1000,LEN($B137))))&gt;=$B137,'Rekening Jaar-1'!$D$1:$D$1000,0)) - SUM(IF(IF(ISERROR(VALUE(LEFT('Rekening Jaar-1'!$A$1:$A$1000,LEN($C137)))),"",VALUE(LEFT('Rekening Jaar-1'!$A$1:$A$1000,LEN($C137))))&gt;$C137,'Rekening Jaar-1'!$D$1:$D$1000,0))</f>
        <v>0</v>
      </c>
      <c r="F137" s="29">
        <f>(D137-E137)*-1</f>
        <v>0</v>
      </c>
      <c r="G137" s="19">
        <f t="array" ref="G137">SUM(IF(IF(ISERROR(VALUE(LEFT('Rekening Jaar'!$A$1:$A$1000,LEN($B137)))),"",VALUE(LEFT('Rekening Jaar'!$A$1:$A$1000,LEN($B137))))&gt;=$B137,'Rekening Jaar'!$C$1:$C$1000,0)) - SUM(IF(IF(ISERROR(VALUE(LEFT('Rekening Jaar'!$A$1:$A$1000,LEN($C137)))),"",VALUE(LEFT('Rekening Jaar'!$A$1:$A$1000,LEN($C137))))&gt;$C137,'Rekening Jaar'!$C$1:$C$1000,0))</f>
        <v>0</v>
      </c>
      <c r="H137" s="2">
        <f t="array" ref="H137">SUM(IF(IF(ISERROR(VALUE(LEFT('Rekening Jaar'!$A$1:$A$1000,LEN($B137)))),"",VALUE(LEFT('Rekening Jaar'!$A$1:$A$1000,LEN($B137))))&gt;=$B137,'Rekening Jaar'!$D$1:$D$1000,0)) - SUM(IF(IF(ISERROR(VALUE(LEFT('Rekening Jaar'!$A$1:$A$1000,LEN($C137)))),"",VALUE(LEFT('Rekening Jaar'!$A$1:$A$1000,LEN($C137))))&gt;$C137,'Rekening Jaar'!$D$1:$D$1000,0))</f>
        <v>0</v>
      </c>
      <c r="I137" s="29">
        <f>(G137-H137)*-1</f>
        <v>0</v>
      </c>
    </row>
    <row r="138" spans="1:9" s="25" customFormat="1" x14ac:dyDescent="0.2">
      <c r="A138" s="25" t="s">
        <v>120</v>
      </c>
      <c r="B138" s="26">
        <v>6640</v>
      </c>
      <c r="C138" s="27">
        <v>6649</v>
      </c>
      <c r="D138" s="19">
        <f t="array" ref="D138">SUM(IF(IF(ISERROR(VALUE(LEFT('Rekening Jaar-1'!$A$1:$A$1000,LEN($B138)))),"",VALUE(LEFT('Rekening Jaar-1'!$A$1:$A$1000,LEN($B138))))&gt;=$B138,'Rekening Jaar-1'!$C$1:$C$1000,0)) - SUM(IF(IF(ISERROR(VALUE(LEFT('Rekening Jaar-1'!$A$1:$A$1000,LEN($C138)))),"",VALUE(LEFT('Rekening Jaar-1'!$A$1:$A$1000,LEN($C138))))&gt;$C138,'Rekening Jaar-1'!$C$1:$C$1000,0))</f>
        <v>0</v>
      </c>
      <c r="E138" s="2">
        <f t="array" ref="E138">SUM(IF(IF(ISERROR(VALUE(LEFT('Rekening Jaar-1'!$A$1:$A$1000,LEN($B138)))),"",VALUE(LEFT('Rekening Jaar-1'!$A$1:$A$1000,LEN($B138))))&gt;=$B138,'Rekening Jaar-1'!$D$1:$D$1000,0)) - SUM(IF(IF(ISERROR(VALUE(LEFT('Rekening Jaar-1'!$A$1:$A$1000,LEN($C138)))),"",VALUE(LEFT('Rekening Jaar-1'!$A$1:$A$1000,LEN($C138))))&gt;$C138,'Rekening Jaar-1'!$D$1:$D$1000,0))</f>
        <v>0</v>
      </c>
      <c r="F138" s="29">
        <f>(D138-E138)*-1</f>
        <v>0</v>
      </c>
      <c r="G138" s="19">
        <f t="array" ref="G138">SUM(IF(IF(ISERROR(VALUE(LEFT('Rekening Jaar'!$A$1:$A$1000,LEN($B138)))),"",VALUE(LEFT('Rekening Jaar'!$A$1:$A$1000,LEN($B138))))&gt;=$B138,'Rekening Jaar'!$C$1:$C$1000,0)) - SUM(IF(IF(ISERROR(VALUE(LEFT('Rekening Jaar'!$A$1:$A$1000,LEN($C138)))),"",VALUE(LEFT('Rekening Jaar'!$A$1:$A$1000,LEN($C138))))&gt;$C138,'Rekening Jaar'!$C$1:$C$1000,0))</f>
        <v>0</v>
      </c>
      <c r="H138" s="2">
        <f t="array" ref="H138">SUM(IF(IF(ISERROR(VALUE(LEFT('Rekening Jaar'!$A$1:$A$1000,LEN($B138)))),"",VALUE(LEFT('Rekening Jaar'!$A$1:$A$1000,LEN($B138))))&gt;=$B138,'Rekening Jaar'!$D$1:$D$1000,0)) - SUM(IF(IF(ISERROR(VALUE(LEFT('Rekening Jaar'!$A$1:$A$1000,LEN($C138)))),"",VALUE(LEFT('Rekening Jaar'!$A$1:$A$1000,LEN($C138))))&gt;$C138,'Rekening Jaar'!$D$1:$D$1000,0))</f>
        <v>0</v>
      </c>
      <c r="I138" s="29">
        <f>(G138-H138)*-1</f>
        <v>0</v>
      </c>
    </row>
    <row r="139" spans="1:9" x14ac:dyDescent="0.2">
      <c r="B139" s="17"/>
      <c r="C139" s="18"/>
      <c r="D139" s="19"/>
      <c r="F139" s="16"/>
      <c r="G139" s="19"/>
      <c r="I139" s="16"/>
    </row>
    <row r="140" spans="1:9" x14ac:dyDescent="0.2">
      <c r="A140" s="30" t="s">
        <v>198</v>
      </c>
      <c r="B140" s="31"/>
      <c r="C140" s="32"/>
      <c r="D140" s="30">
        <f>D89+D91+D93+D95+D102+D104+D106+D108+D110+D112+D118+D120+D122+D124+D126+D133</f>
        <v>0</v>
      </c>
      <c r="E140" s="30">
        <f>E89+E91+E93+E95+E102+E104+E106+E108+E110+E112+E118+E120+E122+E124+E126+E133</f>
        <v>0</v>
      </c>
      <c r="F140" s="34">
        <f>(D140-E140)*-1</f>
        <v>0</v>
      </c>
      <c r="G140" s="30">
        <f>G89+G91+G93+G95+G102+G104+G106+G108+G110+G112+G118+G120+G122+G124+G126+G133</f>
        <v>0</v>
      </c>
      <c r="H140" s="33">
        <f>H89+H91+H93+H95+H102+H104+H106+H108+H110+H112+H118+H120+H122+H124+H126+H133</f>
        <v>0</v>
      </c>
      <c r="I140" s="34">
        <f>(G140-H140)*-1</f>
        <v>0</v>
      </c>
    </row>
    <row r="141" spans="1:9" x14ac:dyDescent="0.2">
      <c r="B141" s="17"/>
      <c r="C141" s="18"/>
      <c r="D141" s="19"/>
      <c r="F141" s="16"/>
      <c r="G141" s="19"/>
      <c r="I141" s="16"/>
    </row>
    <row r="142" spans="1:9" x14ac:dyDescent="0.2">
      <c r="A142" s="2" t="s">
        <v>194</v>
      </c>
      <c r="B142" s="17">
        <v>7900</v>
      </c>
      <c r="C142" s="18">
        <v>7909</v>
      </c>
      <c r="D142" s="19">
        <f t="array" ref="D142">SUM(IF(IF(ISERROR(VALUE(LEFT('Rekening Jaar-1'!$A$1:$A$1000,LEN($B142)))),"",VALUE(LEFT('Rekening Jaar-1'!$A$1:$A$1000,LEN($B142))))&gt;=$B142,'Rekening Jaar-1'!$C$1:$C$1000,0)) - SUM(IF(IF(ISERROR(VALUE(LEFT('Rekening Jaar-1'!$A$1:$A$1000,LEN($C142)))),"",VALUE(LEFT('Rekening Jaar-1'!$A$1:$A$1000,LEN($C142))))&gt;$C142,'Rekening Jaar-1'!$C$1:$C$1000,0))</f>
        <v>0</v>
      </c>
      <c r="E142" s="2">
        <f t="array" ref="E142">SUM(IF(IF(ISERROR(VALUE(LEFT('Rekening Jaar-1'!$A$1:$A$1000,LEN($B142)))),"",VALUE(LEFT('Rekening Jaar-1'!$A$1:$A$1000,LEN($B142))))&gt;=$B142,'Rekening Jaar-1'!$D$1:$D$1000,0)) - SUM(IF(IF(ISERROR(VALUE(LEFT('Rekening Jaar-1'!$A$1:$A$1000,LEN($C142)))),"",VALUE(LEFT('Rekening Jaar-1'!$A$1:$A$1000,LEN($C142))))&gt;$C142,'Rekening Jaar-1'!$D$1:$D$1000,0))</f>
        <v>0</v>
      </c>
      <c r="F142" s="16">
        <f>(D142-E142)*-1</f>
        <v>0</v>
      </c>
      <c r="G142" s="19">
        <f t="array" ref="G142">SUM(IF(IF(ISERROR(VALUE(LEFT('Rekening Jaar'!$A$1:$A$1000,LEN($B142)))),"",VALUE(LEFT('Rekening Jaar'!$A$1:$A$1000,LEN($B142))))&gt;=$B142,'Rekening Jaar'!$C$1:$C$1000,0)) - SUM(IF(IF(ISERROR(VALUE(LEFT('Rekening Jaar'!$A$1:$A$1000,LEN($C142)))),"",VALUE(LEFT('Rekening Jaar'!$A$1:$A$1000,LEN($C142))))&gt;$C142,'Rekening Jaar'!$C$1:$C$1000,0))</f>
        <v>0</v>
      </c>
      <c r="H142" s="2">
        <f t="array" ref="H142">SUM(IF(IF(ISERROR(VALUE(LEFT('Rekening Jaar'!$A$1:$A$1000,LEN($B142)))),"",VALUE(LEFT('Rekening Jaar'!$A$1:$A$1000,LEN($B142))))&gt;=$B142,'Rekening Jaar'!$D$1:$D$1000,0)) - SUM(IF(IF(ISERROR(VALUE(LEFT('Rekening Jaar'!$A$1:$A$1000,LEN($C142)))),"",VALUE(LEFT('Rekening Jaar'!$A$1:$A$1000,LEN($C142))))&gt;$C142,'Rekening Jaar'!$D$1:$D$1000,0))</f>
        <v>0</v>
      </c>
      <c r="I142" s="16">
        <f>(G142-H142)*-1</f>
        <v>0</v>
      </c>
    </row>
    <row r="143" spans="1:9" x14ac:dyDescent="0.2">
      <c r="A143" s="2" t="s">
        <v>195</v>
      </c>
      <c r="B143" s="21">
        <v>6900</v>
      </c>
      <c r="C143" s="22">
        <v>6909</v>
      </c>
      <c r="D143" s="23">
        <f t="array" ref="D143">SUM(IF(IF(ISERROR(VALUE(LEFT('Rekening Jaar-1'!$A$1:$A$1000,LEN($B143)))),"",VALUE(LEFT('Rekening Jaar-1'!$A$1:$A$1000,LEN($B143))))&gt;=$B143,'Rekening Jaar-1'!$C$1:$C$1000,0)) - SUM(IF(IF(ISERROR(VALUE(LEFT('Rekening Jaar-1'!$A$1:$A$1000,LEN($C143)))),"",VALUE(LEFT('Rekening Jaar-1'!$A$1:$A$1000,LEN($C143))))&gt;$C143,'Rekening Jaar-1'!$C$1:$C$1000,0))</f>
        <v>0</v>
      </c>
      <c r="E143" s="20">
        <f t="array" ref="E143">SUM(IF(IF(ISERROR(VALUE(LEFT('Rekening Jaar-1'!$A$1:$A$1000,LEN($B143)))),"",VALUE(LEFT('Rekening Jaar-1'!$A$1:$A$1000,LEN($B143))))&gt;=$B143,'Rekening Jaar-1'!$D$1:$D$1000,0)) - SUM(IF(IF(ISERROR(VALUE(LEFT('Rekening Jaar-1'!$A$1:$A$1000,LEN($C143)))),"",VALUE(LEFT('Rekening Jaar-1'!$A$1:$A$1000,LEN($C143))))&gt;$C143,'Rekening Jaar-1'!$D$1:$D$1000,0))</f>
        <v>0</v>
      </c>
      <c r="F143" s="24">
        <f>(D143-E143)</f>
        <v>0</v>
      </c>
      <c r="G143" s="23">
        <f t="array" ref="G143">SUM(IF(IF(ISERROR(VALUE(LEFT('Rekening Jaar'!$A$1:$A$1000,LEN($B143)))),"",VALUE(LEFT('Rekening Jaar'!$A$1:$A$1000,LEN($B143))))&gt;=$B143,'Rekening Jaar'!$C$1:$C$1000,0)) - SUM(IF(IF(ISERROR(VALUE(LEFT('Rekening Jaar'!$A$1:$A$1000,LEN($C143)))),"",VALUE(LEFT('Rekening Jaar'!$A$1:$A$1000,LEN($C143))))&gt;$C143,'Rekening Jaar'!$C$1:$C$1000,0))</f>
        <v>0</v>
      </c>
      <c r="H143" s="20">
        <f t="array" ref="H143">SUM(IF(IF(ISERROR(VALUE(LEFT('Rekening Jaar'!$A$1:$A$1000,LEN($B143)))),"",VALUE(LEFT('Rekening Jaar'!$A$1:$A$1000,LEN($B143))))&gt;=$B143,'Rekening Jaar'!$D$1:$D$1000,0)) - SUM(IF(IF(ISERROR(VALUE(LEFT('Rekening Jaar'!$A$1:$A$1000,LEN($C143)))),"",VALUE(LEFT('Rekening Jaar'!$A$1:$A$1000,LEN($C143))))&gt;$C143,'Rekening Jaar'!$D$1:$D$1000,0))</f>
        <v>0</v>
      </c>
      <c r="I143" s="24">
        <f>(G143-H143)</f>
        <v>0</v>
      </c>
    </row>
    <row r="144" spans="1:9" x14ac:dyDescent="0.2">
      <c r="A144" s="2" t="s">
        <v>193</v>
      </c>
      <c r="B144" s="17"/>
      <c r="C144" s="18"/>
      <c r="D144" s="19">
        <f t="shared" ref="D144:I144" si="12">D142-D143</f>
        <v>0</v>
      </c>
      <c r="E144" s="2">
        <f t="shared" si="12"/>
        <v>0</v>
      </c>
      <c r="F144" s="16">
        <f t="shared" si="12"/>
        <v>0</v>
      </c>
      <c r="G144" s="19">
        <f>G142+G143</f>
        <v>0</v>
      </c>
      <c r="H144" s="2">
        <f>H142-H143</f>
        <v>0</v>
      </c>
      <c r="I144" s="16">
        <f t="shared" si="12"/>
        <v>0</v>
      </c>
    </row>
    <row r="145" spans="1:9" x14ac:dyDescent="0.2">
      <c r="B145" s="17"/>
      <c r="C145" s="18"/>
      <c r="D145" s="19"/>
      <c r="F145" s="16"/>
      <c r="G145" s="19"/>
      <c r="I145" s="16"/>
    </row>
    <row r="146" spans="1:9" x14ac:dyDescent="0.2">
      <c r="A146" s="2" t="s">
        <v>604</v>
      </c>
      <c r="B146" s="17">
        <v>7910</v>
      </c>
      <c r="C146" s="18">
        <v>7919</v>
      </c>
      <c r="D146" s="19">
        <f t="array" ref="D146">SUM(IF(IF(ISERROR(VALUE(LEFT('Rekening Jaar-1'!$A$1:$A$1000,LEN($B146)))),"",VALUE(LEFT('Rekening Jaar-1'!$A$1:$A$1000,LEN($B146))))&gt;=$B146,'Rekening Jaar-1'!$C$1:$C$1000,0)) - SUM(IF(IF(ISERROR(VALUE(LEFT('Rekening Jaar-1'!$A$1:$A$1000,LEN($C146)))),"",VALUE(LEFT('Rekening Jaar-1'!$A$1:$A$1000,LEN($C146))))&gt;$C146,'Rekening Jaar-1'!$C$1:$C$1000,0))</f>
        <v>0</v>
      </c>
      <c r="E146" s="2">
        <f t="array" ref="E146">SUM(IF(IF(ISERROR(VALUE(LEFT('Rekening Jaar-1'!$A$1:$A$1000,LEN($B146)))),"",VALUE(LEFT('Rekening Jaar-1'!$A$1:$A$1000,LEN($B146))))&gt;=$B146,'Rekening Jaar-1'!$D$1:$D$1000,0)) - SUM(IF(IF(ISERROR(VALUE(LEFT('Rekening Jaar-1'!$A$1:$A$1000,LEN($C146)))),"",VALUE(LEFT('Rekening Jaar-1'!$A$1:$A$1000,LEN($C146))))&gt;$C146,'Rekening Jaar-1'!$D$1:$D$1000,0))</f>
        <v>0</v>
      </c>
      <c r="F146" s="16">
        <f>(D146-E146)*-1</f>
        <v>0</v>
      </c>
      <c r="G146" s="19">
        <f t="array" ref="G146">SUM(IF(IF(ISERROR(VALUE(LEFT('Rekening Jaar'!$A$1:$A$1000,LEN($B146)))),"",VALUE(LEFT('Rekening Jaar'!$A$1:$A$1000,LEN($B146))))&gt;=$B146,'Rekening Jaar'!$C$1:$C$1000,0)) - SUM(IF(IF(ISERROR(VALUE(LEFT('Rekening Jaar'!$A$1:$A$1000,LEN($C146)))),"",VALUE(LEFT('Rekening Jaar'!$A$1:$A$1000,LEN($C146))))&gt;$C146,'Rekening Jaar'!$C$1:$C$1000,0))</f>
        <v>0</v>
      </c>
      <c r="H146" s="2">
        <f t="array" ref="H146">SUM(IF(IF(ISERROR(VALUE(LEFT('Rekening Jaar'!$A$1:$A$1000,LEN($B146)))),"",VALUE(LEFT('Rekening Jaar'!$A$1:$A$1000,LEN($B146))))&gt;=$B146,'Rekening Jaar'!$D$1:$D$1000,0)) - SUM(IF(IF(ISERROR(VALUE(LEFT('Rekening Jaar'!$A$1:$A$1000,LEN($C146)))),"",VALUE(LEFT('Rekening Jaar'!$A$1:$A$1000,LEN($C146))))&gt;$C146,'Rekening Jaar'!$D$1:$D$1000,0))</f>
        <v>0</v>
      </c>
      <c r="I146" s="16">
        <f>(G146-H146)*-1</f>
        <v>0</v>
      </c>
    </row>
    <row r="147" spans="1:9" x14ac:dyDescent="0.2">
      <c r="A147" s="2" t="s">
        <v>605</v>
      </c>
      <c r="B147" s="17">
        <v>6910</v>
      </c>
      <c r="C147" s="18">
        <v>6919</v>
      </c>
      <c r="D147" s="19">
        <f t="array" ref="D147">SUM(IF(IF(ISERROR(VALUE(LEFT('Rekening Jaar-1'!$A$1:$A$1000,LEN($B147)))),"",VALUE(LEFT('Rekening Jaar-1'!$A$1:$A$1000,LEN($B147))))&gt;=$B147,'Rekening Jaar-1'!$C$1:$C$1000,0)) - SUM(IF(IF(ISERROR(VALUE(LEFT('Rekening Jaar-1'!$A$1:$A$1000,LEN($C147)))),"",VALUE(LEFT('Rekening Jaar-1'!$A$1:$A$1000,LEN($C147))))&gt;$C147,'Rekening Jaar-1'!$C$1:$C$1000,0))</f>
        <v>0</v>
      </c>
      <c r="E147" s="2">
        <f t="array" ref="E147">SUM(IF(IF(ISERROR(VALUE(LEFT('Rekening Jaar-1'!$A$1:$A$1000,LEN($B147)))),"",VALUE(LEFT('Rekening Jaar-1'!$A$1:$A$1000,LEN($B147))))&gt;=$B147,'Rekening Jaar-1'!$D$1:$D$1000,0)) - SUM(IF(IF(ISERROR(VALUE(LEFT('Rekening Jaar-1'!$A$1:$A$1000,LEN($C147)))),"",VALUE(LEFT('Rekening Jaar-1'!$A$1:$A$1000,LEN($C147))))&gt;$C147,'Rekening Jaar-1'!$D$1:$D$1000,0))</f>
        <v>0</v>
      </c>
      <c r="F147" s="16">
        <f>(D147-E147)</f>
        <v>0</v>
      </c>
      <c r="G147" s="19">
        <f t="array" ref="G147">SUM(IF(IF(ISERROR(VALUE(LEFT('Rekening Jaar'!$A$1:$A$1000,LEN($B147)))),"",VALUE(LEFT('Rekening Jaar'!$A$1:$A$1000,LEN($B147))))&gt;=$B147,'Rekening Jaar'!$C$1:$C$1000,0)) - SUM(IF(IF(ISERROR(VALUE(LEFT('Rekening Jaar'!$A$1:$A$1000,LEN($C147)))),"",VALUE(LEFT('Rekening Jaar'!$A$1:$A$1000,LEN($C147))))&gt;$C147,'Rekening Jaar'!$C$1:$C$1000,0))</f>
        <v>0</v>
      </c>
      <c r="H147" s="2">
        <f t="array" ref="H147">SUM(IF(IF(ISERROR(VALUE(LEFT('Rekening Jaar'!$A$1:$A$1000,LEN($B147)))),"",VALUE(LEFT('Rekening Jaar'!$A$1:$A$1000,LEN($B147))))&gt;=$B147,'Rekening Jaar'!$D$1:$D$1000,0)) - SUM(IF(IF(ISERROR(VALUE(LEFT('Rekening Jaar'!$A$1:$A$1000,LEN($C147)))),"",VALUE(LEFT('Rekening Jaar'!$A$1:$A$1000,LEN($C147))))&gt;$C147,'Rekening Jaar'!$D$1:$D$1000,0))</f>
        <v>0</v>
      </c>
      <c r="I147" s="16">
        <f>(G147-H147)</f>
        <v>0</v>
      </c>
    </row>
    <row r="148" spans="1:9" x14ac:dyDescent="0.2">
      <c r="B148" s="17"/>
      <c r="C148" s="18"/>
      <c r="D148" s="19"/>
      <c r="F148" s="16"/>
      <c r="G148" s="19"/>
      <c r="I148" s="16"/>
    </row>
    <row r="149" spans="1:9" x14ac:dyDescent="0.2">
      <c r="A149" s="2" t="s">
        <v>606</v>
      </c>
      <c r="B149" s="17">
        <v>7920</v>
      </c>
      <c r="C149" s="18">
        <v>7929</v>
      </c>
      <c r="D149" s="19">
        <f t="array" ref="D149">SUM(IF(IF(ISERROR(VALUE(LEFT('Rekening Jaar-1'!$A$1:$A$1000,LEN($B149)))),"",VALUE(LEFT('Rekening Jaar-1'!$A$1:$A$1000,LEN($B149))))&gt;=$B149,'Rekening Jaar-1'!$C$1:$C$1000,0)) - SUM(IF(IF(ISERROR(VALUE(LEFT('Rekening Jaar-1'!$A$1:$A$1000,LEN($C149)))),"",VALUE(LEFT('Rekening Jaar-1'!$A$1:$A$1000,LEN($C149))))&gt;$C149,'Rekening Jaar-1'!$C$1:$C$1000,0))</f>
        <v>0</v>
      </c>
      <c r="E149" s="2">
        <f t="array" ref="E149">SUM(IF(IF(ISERROR(VALUE(LEFT('Rekening Jaar-1'!$A$1:$A$1000,LEN($B149)))),"",VALUE(LEFT('Rekening Jaar-1'!$A$1:$A$1000,LEN($B149))))&gt;=$B149,'Rekening Jaar-1'!$D$1:$D$1000,0)) - SUM(IF(IF(ISERROR(VALUE(LEFT('Rekening Jaar-1'!$A$1:$A$1000,LEN($C149)))),"",VALUE(LEFT('Rekening Jaar-1'!$A$1:$A$1000,LEN($C149))))&gt;$C149,'Rekening Jaar-1'!$D$1:$D$1000,0))</f>
        <v>0</v>
      </c>
      <c r="F149" s="16">
        <f>(D149-E149)*-1</f>
        <v>0</v>
      </c>
      <c r="G149" s="19">
        <f t="array" ref="G149">SUM(IF(IF(ISERROR(VALUE(LEFT('Rekening Jaar'!$A$1:$A$1000,LEN($B149)))),"",VALUE(LEFT('Rekening Jaar'!$A$1:$A$1000,LEN($B149))))&gt;=$B149,'Rekening Jaar'!$C$1:$C$1000,0)) - SUM(IF(IF(ISERROR(VALUE(LEFT('Rekening Jaar'!$A$1:$A$1000,LEN($C149)))),"",VALUE(LEFT('Rekening Jaar'!$A$1:$A$1000,LEN($C149))))&gt;$C149,'Rekening Jaar'!$C$1:$C$1000,0))</f>
        <v>0</v>
      </c>
      <c r="H149" s="2">
        <f t="array" ref="H149">SUM(IF(IF(ISERROR(VALUE(LEFT('Rekening Jaar'!$A$1:$A$1000,LEN($B149)))),"",VALUE(LEFT('Rekening Jaar'!$A$1:$A$1000,LEN($B149))))&gt;=$B149,'Rekening Jaar'!$D$1:$D$1000,0)) - SUM(IF(IF(ISERROR(VALUE(LEFT('Rekening Jaar'!$A$1:$A$1000,LEN($C149)))),"",VALUE(LEFT('Rekening Jaar'!$A$1:$A$1000,LEN($C149))))&gt;$C149,'Rekening Jaar'!$D$1:$D$1000,0))</f>
        <v>0</v>
      </c>
      <c r="I149" s="16">
        <f>(G149-H149)*-1</f>
        <v>0</v>
      </c>
    </row>
    <row r="150" spans="1:9" x14ac:dyDescent="0.2">
      <c r="B150" s="17"/>
      <c r="C150" s="18"/>
      <c r="D150" s="19"/>
      <c r="F150" s="16"/>
      <c r="G150" s="19"/>
      <c r="I150" s="16"/>
    </row>
    <row r="151" spans="1:9" x14ac:dyDescent="0.2">
      <c r="A151" s="2" t="s">
        <v>196</v>
      </c>
      <c r="B151" s="17">
        <v>6930</v>
      </c>
      <c r="C151" s="18">
        <v>6939</v>
      </c>
      <c r="D151" s="19">
        <f t="array" ref="D151">SUM(IF(IF(ISERROR(VALUE(LEFT('Rekening Jaar-1'!$A$1:$A$1000,LEN($B151)))),"",VALUE(LEFT('Rekening Jaar-1'!$A$1:$A$1000,LEN($B151))))&gt;=$B151,'Rekening Jaar-1'!$C$1:$C$1000,0)) - SUM(IF(IF(ISERROR(VALUE(LEFT('Rekening Jaar-1'!$A$1:$A$1000,LEN($C151)))),"",VALUE(LEFT('Rekening Jaar-1'!$A$1:$A$1000,LEN($C151))))&gt;$C151,'Rekening Jaar-1'!$C$1:$C$1000,0))</f>
        <v>0</v>
      </c>
      <c r="E151" s="2">
        <f t="array" ref="E151">SUM(IF(IF(ISERROR(VALUE(LEFT('Rekening Jaar-1'!$A$1:$A$1000,LEN($B151)))),"",VALUE(LEFT('Rekening Jaar-1'!$A$1:$A$1000,LEN($B151))))&gt;=$B151,'Rekening Jaar-1'!$D$1:$D$1000,0)) - SUM(IF(IF(ISERROR(VALUE(LEFT('Rekening Jaar-1'!$A$1:$A$1000,LEN($C151)))),"",VALUE(LEFT('Rekening Jaar-1'!$A$1:$A$1000,LEN($C151))))&gt;$C151,'Rekening Jaar-1'!$D$1:$D$1000,0))</f>
        <v>0</v>
      </c>
      <c r="F151" s="16">
        <f>(D151-E151)</f>
        <v>0</v>
      </c>
      <c r="G151" s="19">
        <f t="array" ref="G151">SUM(IF(IF(ISERROR(VALUE(LEFT('Rekening Jaar'!$A$1:$A$1000,LEN($B151)))),"",VALUE(LEFT('Rekening Jaar'!$A$1:$A$1000,LEN($B151))))&gt;=$B151,'Rekening Jaar'!$C$1:$C$1000,0)) - SUM(IF(IF(ISERROR(VALUE(LEFT('Rekening Jaar'!$A$1:$A$1000,LEN($C151)))),"",VALUE(LEFT('Rekening Jaar'!$A$1:$A$1000,LEN($C151))))&gt;$C151,'Rekening Jaar'!$C$1:$C$1000,0))</f>
        <v>0</v>
      </c>
      <c r="H151" s="2">
        <f t="array" ref="H151">SUM(IF(IF(ISERROR(VALUE(LEFT('Rekening Jaar'!$A$1:$A$1000,LEN($B151)))),"",VALUE(LEFT('Rekening Jaar'!$A$1:$A$1000,LEN($B151))))&gt;=$B151,'Rekening Jaar'!$D$1:$D$1000,0)) - SUM(IF(IF(ISERROR(VALUE(LEFT('Rekening Jaar'!$A$1:$A$1000,LEN($C151)))),"",VALUE(LEFT('Rekening Jaar'!$A$1:$A$1000,LEN($C151))))&gt;$C151,'Rekening Jaar'!$D$1:$D$1000,0))</f>
        <v>0</v>
      </c>
      <c r="I151" s="16">
        <f>(G151-H151)</f>
        <v>0</v>
      </c>
    </row>
    <row r="152" spans="1:9" x14ac:dyDescent="0.2">
      <c r="A152" s="2" t="s">
        <v>607</v>
      </c>
      <c r="B152" s="17">
        <v>7930</v>
      </c>
      <c r="C152" s="18">
        <v>7939</v>
      </c>
      <c r="D152" s="19">
        <f t="array" ref="D152">SUM(IF(IF(ISERROR(VALUE(LEFT('Rekening Jaar-1'!$A$1:$A$1000,LEN($B152)))),"",VALUE(LEFT('Rekening Jaar-1'!$A$1:$A$1000,LEN($B152))))&gt;=$B152,'Rekening Jaar-1'!$C$1:$C$1000,0)) - SUM(IF(IF(ISERROR(VALUE(LEFT('Rekening Jaar-1'!$A$1:$A$1000,LEN($C152)))),"",VALUE(LEFT('Rekening Jaar-1'!$A$1:$A$1000,LEN($C152))))&gt;$C152,'Rekening Jaar-1'!$C$1:$C$1000,0))</f>
        <v>0</v>
      </c>
      <c r="E152" s="2">
        <f t="array" ref="E152">SUM(IF(IF(ISERROR(VALUE(LEFT('Rekening Jaar-1'!$A$1:$A$1000,LEN($B152)))),"",VALUE(LEFT('Rekening Jaar-1'!$A$1:$A$1000,LEN($B152))))&gt;=$B152,'Rekening Jaar-1'!$D$1:$D$1000,0)) - SUM(IF(IF(ISERROR(VALUE(LEFT('Rekening Jaar-1'!$A$1:$A$1000,LEN($C152)))),"",VALUE(LEFT('Rekening Jaar-1'!$A$1:$A$1000,LEN($C152))))&gt;$C152,'Rekening Jaar-1'!$D$1:$D$1000,0))</f>
        <v>0</v>
      </c>
      <c r="F152" s="16">
        <f>(D152-E152)*-1</f>
        <v>0</v>
      </c>
      <c r="G152" s="19">
        <f t="array" ref="G152">SUM(IF(IF(ISERROR(VALUE(LEFT('Rekening Jaar'!$A$1:$A$1000,LEN($B152)))),"",VALUE(LEFT('Rekening Jaar'!$A$1:$A$1000,LEN($B152))))&gt;=$B152,'Rekening Jaar'!$C$1:$C$1000,0)) - SUM(IF(IF(ISERROR(VALUE(LEFT('Rekening Jaar'!$A$1:$A$1000,LEN($C152)))),"",VALUE(LEFT('Rekening Jaar'!$A$1:$A$1000,LEN($C152))))&gt;$C152,'Rekening Jaar'!$C$1:$C$1000,0))</f>
        <v>0</v>
      </c>
      <c r="H152" s="2">
        <f t="array" ref="H152">SUM(IF(IF(ISERROR(VALUE(LEFT('Rekening Jaar'!$A$1:$A$1000,LEN($B152)))),"",VALUE(LEFT('Rekening Jaar'!$A$1:$A$1000,LEN($B152))))&gt;=$B152,'Rekening Jaar'!$D$1:$D$1000,0)) - SUM(IF(IF(ISERROR(VALUE(LEFT('Rekening Jaar'!$A$1:$A$1000,LEN($C152)))),"",VALUE(LEFT('Rekening Jaar'!$A$1:$A$1000,LEN($C152))))&gt;$C152,'Rekening Jaar'!$D$1:$D$1000,0))</f>
        <v>0</v>
      </c>
      <c r="I152" s="16">
        <f>(G152-H152)*-1</f>
        <v>0</v>
      </c>
    </row>
    <row r="153" spans="1:9" x14ac:dyDescent="0.2">
      <c r="A153" s="20"/>
      <c r="B153" s="21"/>
      <c r="C153" s="22"/>
      <c r="D153" s="23"/>
      <c r="E153" s="20"/>
      <c r="F153" s="24"/>
      <c r="G153" s="23"/>
      <c r="H153" s="20"/>
      <c r="I153" s="24"/>
    </row>
    <row r="154" spans="1:9" x14ac:dyDescent="0.2">
      <c r="A154" s="10" t="s">
        <v>203</v>
      </c>
      <c r="B154" s="17"/>
      <c r="C154" s="18"/>
      <c r="D154" s="19"/>
      <c r="E154" s="232"/>
      <c r="F154" s="16">
        <f>F140+F144+F149-F151+F152+F153+F146-F147</f>
        <v>0</v>
      </c>
      <c r="G154" s="274"/>
      <c r="H154" s="232"/>
      <c r="I154" s="16">
        <f>I140+I144+I149-I151+I152+I153+I146-I147</f>
        <v>0</v>
      </c>
    </row>
    <row r="155" spans="1:9" x14ac:dyDescent="0.2">
      <c r="A155" s="10"/>
      <c r="B155" s="17"/>
      <c r="C155" s="18"/>
      <c r="D155" s="19"/>
      <c r="F155" s="16"/>
      <c r="G155" s="19"/>
      <c r="I155" s="16"/>
    </row>
    <row r="156" spans="1:9" x14ac:dyDescent="0.2">
      <c r="A156" s="10" t="s">
        <v>0</v>
      </c>
      <c r="B156" s="17"/>
      <c r="C156" s="18"/>
      <c r="D156" s="19"/>
      <c r="F156" s="16"/>
      <c r="G156" s="19"/>
      <c r="I156" s="16"/>
    </row>
    <row r="157" spans="1:9" x14ac:dyDescent="0.2">
      <c r="A157" s="2" t="s">
        <v>509</v>
      </c>
      <c r="B157" s="17">
        <v>1</v>
      </c>
      <c r="C157" s="18">
        <v>1</v>
      </c>
      <c r="D157" s="19">
        <f t="array" ref="D157">SUM(IF(IF(ISERROR(VALUE(LEFT('Rekening Jaar-1'!$A$1:$A$1000,LEN($B157)))),"",VALUE(LEFT('Rekening Jaar-1'!$A$1:$A$1000,LEN($B157))))&gt;=$B157,'Rekening Jaar-1'!$C$1:$C$1000,0)) - SUM(IF(IF(ISERROR(VALUE(LEFT('Rekening Jaar-1'!$A$1:$A$1000,LEN($C157)))),"",VALUE(LEFT('Rekening Jaar-1'!$A$1:$A$1000,LEN($C157))))&gt;$C157,'Rekening Jaar-1'!$C$1:$C$1000,0))</f>
        <v>0</v>
      </c>
      <c r="E157" s="2">
        <f t="array" ref="E157">SUM(IF(IF(ISERROR(VALUE(LEFT('Rekening Jaar-1'!$A$1:$A$1000,LEN($B157)))),"",VALUE(LEFT('Rekening Jaar-1'!$A$1:$A$1000,LEN($B157))))&gt;=$B157,'Rekening Jaar-1'!$D$1:$D$1000,0)) - SUM(IF(IF(ISERROR(VALUE(LEFT('Rekening Jaar-1'!$A$1:$A$1000,LEN($C157)))),"",VALUE(LEFT('Rekening Jaar-1'!$A$1:$A$1000,LEN($C157))))&gt;$C157,'Rekening Jaar-1'!$D$1:$D$1000,0))</f>
        <v>0</v>
      </c>
      <c r="F157" s="16">
        <f>(D157-E157)</f>
        <v>0</v>
      </c>
      <c r="G157" s="19">
        <f t="array" ref="G157">SUM(IF(IF(ISERROR(VALUE(LEFT('Rekening Jaar'!$A$1:$A$1000,LEN($B157)))),"",VALUE(LEFT('Rekening Jaar'!$A$1:$A$1000,LEN($B157))))&gt;=$B157,'Rekening Jaar'!$C$1:$C$1000,0)) - SUM(IF(IF(ISERROR(VALUE(LEFT('Rekening Jaar'!$A$1:$A$1000,LEN($C157)))),"",VALUE(LEFT('Rekening Jaar'!$A$1:$A$1000,LEN($C157))))&gt;$C157,'Rekening Jaar'!$C$1:$C$1000,0))</f>
        <v>0</v>
      </c>
      <c r="H157" s="2">
        <f t="array" ref="H157">SUM(IF(IF(ISERROR(VALUE(LEFT('Rekening Jaar'!$A$1:$A$1000,LEN($B157)))),"",VALUE(LEFT('Rekening Jaar'!$A$1:$A$1000,LEN($B157))))&gt;=$B157,'Rekening Jaar'!$D$1:$D$1000,0)) - SUM(IF(IF(ISERROR(VALUE(LEFT('Rekening Jaar'!$A$1:$A$1000,LEN($C157)))),"",VALUE(LEFT('Rekening Jaar'!$A$1:$A$1000,LEN($C157))))&gt;$C157,'Rekening Jaar'!$D$1:$D$1000,0))</f>
        <v>0</v>
      </c>
      <c r="I157" s="16">
        <f>(G157-H157)</f>
        <v>0</v>
      </c>
    </row>
    <row r="158" spans="1:9" x14ac:dyDescent="0.2">
      <c r="A158" s="2" t="s">
        <v>511</v>
      </c>
      <c r="B158" s="17">
        <v>2</v>
      </c>
      <c r="C158" s="18">
        <v>2</v>
      </c>
      <c r="D158" s="19">
        <f t="array" ref="D158">SUM(IF(IF(ISERROR(VALUE(LEFT('Rekening Jaar-1'!$A$1:$A$1000,LEN($B158)))),"",VALUE(LEFT('Rekening Jaar-1'!$A$1:$A$1000,LEN($B158))))&gt;=$B158,'Rekening Jaar-1'!$C$1:$C$1000,0)) - SUM(IF(IF(ISERROR(VALUE(LEFT('Rekening Jaar-1'!$A$1:$A$1000,LEN($C158)))),"",VALUE(LEFT('Rekening Jaar-1'!$A$1:$A$1000,LEN($C158))))&gt;$C158,'Rekening Jaar-1'!$C$1:$C$1000,0))</f>
        <v>0</v>
      </c>
      <c r="E158" s="2">
        <f t="array" ref="E158">SUM(IF(IF(ISERROR(VALUE(LEFT('Rekening Jaar-1'!$A$1:$A$1000,LEN($B158)))),"",VALUE(LEFT('Rekening Jaar-1'!$A$1:$A$1000,LEN($B158))))&gt;=$B158,'Rekening Jaar-1'!$D$1:$D$1000,0)) - SUM(IF(IF(ISERROR(VALUE(LEFT('Rekening Jaar-1'!$A$1:$A$1000,LEN($C158)))),"",VALUE(LEFT('Rekening Jaar-1'!$A$1:$A$1000,LEN($C158))))&gt;$C158,'Rekening Jaar-1'!$D$1:$D$1000,0))</f>
        <v>0</v>
      </c>
      <c r="F158" s="16">
        <f t="shared" ref="F158:F163" si="13">(D158-E158)</f>
        <v>0</v>
      </c>
      <c r="G158" s="19">
        <f t="array" ref="G158">SUM(IF(IF(ISERROR(VALUE(LEFT('Rekening Jaar'!$A$1:$A$1000,LEN($B158)))),"",VALUE(LEFT('Rekening Jaar'!$A$1:$A$1000,LEN($B158))))&gt;=$B158,'Rekening Jaar'!$C$1:$C$1000,0)) - SUM(IF(IF(ISERROR(VALUE(LEFT('Rekening Jaar'!$A$1:$A$1000,LEN($C158)))),"",VALUE(LEFT('Rekening Jaar'!$A$1:$A$1000,LEN($C158))))&gt;$C158,'Rekening Jaar'!$C$1:$C$1000,0))</f>
        <v>0</v>
      </c>
      <c r="H158" s="2">
        <f t="array" ref="H158">SUM(IF(IF(ISERROR(VALUE(LEFT('Rekening Jaar'!$A$1:$A$1000,LEN($B158)))),"",VALUE(LEFT('Rekening Jaar'!$A$1:$A$1000,LEN($B158))))&gt;=$B158,'Rekening Jaar'!$D$1:$D$1000,0)) - SUM(IF(IF(ISERROR(VALUE(LEFT('Rekening Jaar'!$A$1:$A$1000,LEN($C158)))),"",VALUE(LEFT('Rekening Jaar'!$A$1:$A$1000,LEN($C158))))&gt;$C158,'Rekening Jaar'!$D$1:$D$1000,0))</f>
        <v>0</v>
      </c>
      <c r="I158" s="16">
        <f t="shared" ref="I158:I163" si="14">(G158-H158)</f>
        <v>0</v>
      </c>
    </row>
    <row r="159" spans="1:9" x14ac:dyDescent="0.2">
      <c r="A159" s="2" t="s">
        <v>512</v>
      </c>
      <c r="B159" s="17">
        <v>3</v>
      </c>
      <c r="C159" s="18">
        <v>3</v>
      </c>
      <c r="D159" s="19">
        <f t="array" ref="D159">SUM(IF(IF(ISERROR(VALUE(LEFT('Rekening Jaar-1'!$A$1:$A$1000,LEN($B159)))),"",VALUE(LEFT('Rekening Jaar-1'!$A$1:$A$1000,LEN($B159))))&gt;=$B159,'Rekening Jaar-1'!$C$1:$C$1000,0)) - SUM(IF(IF(ISERROR(VALUE(LEFT('Rekening Jaar-1'!$A$1:$A$1000,LEN($C159)))),"",VALUE(LEFT('Rekening Jaar-1'!$A$1:$A$1000,LEN($C159))))&gt;$C159,'Rekening Jaar-1'!$C$1:$C$1000,0))</f>
        <v>0</v>
      </c>
      <c r="E159" s="2">
        <f t="array" ref="E159">SUM(IF(IF(ISERROR(VALUE(LEFT('Rekening Jaar-1'!$A$1:$A$1000,LEN($B159)))),"",VALUE(LEFT('Rekening Jaar-1'!$A$1:$A$1000,LEN($B159))))&gt;=$B159,'Rekening Jaar-1'!$D$1:$D$1000,0)) - SUM(IF(IF(ISERROR(VALUE(LEFT('Rekening Jaar-1'!$A$1:$A$1000,LEN($C159)))),"",VALUE(LEFT('Rekening Jaar-1'!$A$1:$A$1000,LEN($C159))))&gt;$C159,'Rekening Jaar-1'!$D$1:$D$1000,0))</f>
        <v>0</v>
      </c>
      <c r="F159" s="16">
        <f t="shared" si="13"/>
        <v>0</v>
      </c>
      <c r="G159" s="19">
        <f t="array" ref="G159">SUM(IF(IF(ISERROR(VALUE(LEFT('Rekening Jaar'!$A$1:$A$1000,LEN($B159)))),"",VALUE(LEFT('Rekening Jaar'!$A$1:$A$1000,LEN($B159))))&gt;=$B159,'Rekening Jaar'!$C$1:$C$1000,0)) - SUM(IF(IF(ISERROR(VALUE(LEFT('Rekening Jaar'!$A$1:$A$1000,LEN($C159)))),"",VALUE(LEFT('Rekening Jaar'!$A$1:$A$1000,LEN($C159))))&gt;$C159,'Rekening Jaar'!$C$1:$C$1000,0))</f>
        <v>0</v>
      </c>
      <c r="H159" s="2">
        <f t="array" ref="H159">SUM(IF(IF(ISERROR(VALUE(LEFT('Rekening Jaar'!$A$1:$A$1000,LEN($B159)))),"",VALUE(LEFT('Rekening Jaar'!$A$1:$A$1000,LEN($B159))))&gt;=$B159,'Rekening Jaar'!$D$1:$D$1000,0)) - SUM(IF(IF(ISERROR(VALUE(LEFT('Rekening Jaar'!$A$1:$A$1000,LEN($C159)))),"",VALUE(LEFT('Rekening Jaar'!$A$1:$A$1000,LEN($C159))))&gt;$C159,'Rekening Jaar'!$D$1:$D$1000,0))</f>
        <v>0</v>
      </c>
      <c r="I159" s="16">
        <f t="shared" si="14"/>
        <v>0</v>
      </c>
    </row>
    <row r="160" spans="1:9" x14ac:dyDescent="0.2">
      <c r="A160" s="2" t="s">
        <v>513</v>
      </c>
      <c r="B160" s="17">
        <v>4</v>
      </c>
      <c r="C160" s="18">
        <v>4</v>
      </c>
      <c r="D160" s="19">
        <f t="array" ref="D160">SUM(IF(IF(ISERROR(VALUE(LEFT('Rekening Jaar-1'!$A$1:$A$1000,LEN($B160)))),"",VALUE(LEFT('Rekening Jaar-1'!$A$1:$A$1000,LEN($B160))))&gt;=$B160,'Rekening Jaar-1'!$C$1:$C$1000,0)) - SUM(IF(IF(ISERROR(VALUE(LEFT('Rekening Jaar-1'!$A$1:$A$1000,LEN($C160)))),"",VALUE(LEFT('Rekening Jaar-1'!$A$1:$A$1000,LEN($C160))))&gt;$C160,'Rekening Jaar-1'!$C$1:$C$1000,0))</f>
        <v>0</v>
      </c>
      <c r="E160" s="2">
        <f t="array" ref="E160">SUM(IF(IF(ISERROR(VALUE(LEFT('Rekening Jaar-1'!$A$1:$A$1000,LEN($B160)))),"",VALUE(LEFT('Rekening Jaar-1'!$A$1:$A$1000,LEN($B160))))&gt;=$B160,'Rekening Jaar-1'!$D$1:$D$1000,0)) - SUM(IF(IF(ISERROR(VALUE(LEFT('Rekening Jaar-1'!$A$1:$A$1000,LEN($C160)))),"",VALUE(LEFT('Rekening Jaar-1'!$A$1:$A$1000,LEN($C160))))&gt;$C160,'Rekening Jaar-1'!$D$1:$D$1000,0))</f>
        <v>0</v>
      </c>
      <c r="F160" s="16">
        <f t="shared" si="13"/>
        <v>0</v>
      </c>
      <c r="G160" s="19">
        <f t="array" ref="G160">SUM(IF(IF(ISERROR(VALUE(LEFT('Rekening Jaar'!$A$1:$A$1000,LEN($B160)))),"",VALUE(LEFT('Rekening Jaar'!$A$1:$A$1000,LEN($B160))))&gt;=$B160,'Rekening Jaar'!$C$1:$C$1000,0)) - SUM(IF(IF(ISERROR(VALUE(LEFT('Rekening Jaar'!$A$1:$A$1000,LEN($C160)))),"",VALUE(LEFT('Rekening Jaar'!$A$1:$A$1000,LEN($C160))))&gt;$C160,'Rekening Jaar'!$C$1:$C$1000,0))</f>
        <v>0</v>
      </c>
      <c r="H160" s="2">
        <f t="array" ref="H160">SUM(IF(IF(ISERROR(VALUE(LEFT('Rekening Jaar'!$A$1:$A$1000,LEN($B160)))),"",VALUE(LEFT('Rekening Jaar'!$A$1:$A$1000,LEN($B160))))&gt;=$B160,'Rekening Jaar'!$D$1:$D$1000,0)) - SUM(IF(IF(ISERROR(VALUE(LEFT('Rekening Jaar'!$A$1:$A$1000,LEN($C160)))),"",VALUE(LEFT('Rekening Jaar'!$A$1:$A$1000,LEN($C160))))&gt;$C160,'Rekening Jaar'!$D$1:$D$1000,0))</f>
        <v>0</v>
      </c>
      <c r="I160" s="16">
        <f t="shared" si="14"/>
        <v>0</v>
      </c>
    </row>
    <row r="161" spans="1:9" x14ac:dyDescent="0.2">
      <c r="A161" s="2" t="s">
        <v>514</v>
      </c>
      <c r="B161" s="17">
        <v>5</v>
      </c>
      <c r="C161" s="18">
        <v>5</v>
      </c>
      <c r="D161" s="19">
        <f t="array" ref="D161">SUM(IF(IF(ISERROR(VALUE(LEFT('Rekening Jaar-1'!$A$1:$A$1000,LEN($B161)))),"",VALUE(LEFT('Rekening Jaar-1'!$A$1:$A$1000,LEN($B161))))&gt;=$B161,'Rekening Jaar-1'!$C$1:$C$1000,0)) - SUM(IF(IF(ISERROR(VALUE(LEFT('Rekening Jaar-1'!$A$1:$A$1000,LEN($C161)))),"",VALUE(LEFT('Rekening Jaar-1'!$A$1:$A$1000,LEN($C161))))&gt;$C161,'Rekening Jaar-1'!$C$1:$C$1000,0))</f>
        <v>0</v>
      </c>
      <c r="E161" s="2">
        <f t="array" ref="E161">SUM(IF(IF(ISERROR(VALUE(LEFT('Rekening Jaar-1'!$A$1:$A$1000,LEN($B161)))),"",VALUE(LEFT('Rekening Jaar-1'!$A$1:$A$1000,LEN($B161))))&gt;=$B161,'Rekening Jaar-1'!$D$1:$D$1000,0)) - SUM(IF(IF(ISERROR(VALUE(LEFT('Rekening Jaar-1'!$A$1:$A$1000,LEN($C161)))),"",VALUE(LEFT('Rekening Jaar-1'!$A$1:$A$1000,LEN($C161))))&gt;$C161,'Rekening Jaar-1'!$D$1:$D$1000,0))</f>
        <v>0</v>
      </c>
      <c r="F161" s="16">
        <f t="shared" si="13"/>
        <v>0</v>
      </c>
      <c r="G161" s="19">
        <f t="array" ref="G161">SUM(IF(IF(ISERROR(VALUE(LEFT('Rekening Jaar'!$A$1:$A$1000,LEN($B161)))),"",VALUE(LEFT('Rekening Jaar'!$A$1:$A$1000,LEN($B161))))&gt;=$B161,'Rekening Jaar'!$C$1:$C$1000,0)) - SUM(IF(IF(ISERROR(VALUE(LEFT('Rekening Jaar'!$A$1:$A$1000,LEN($C161)))),"",VALUE(LEFT('Rekening Jaar'!$A$1:$A$1000,LEN($C161))))&gt;$C161,'Rekening Jaar'!$C$1:$C$1000,0))</f>
        <v>0</v>
      </c>
      <c r="H161" s="2">
        <f t="array" ref="H161">SUM(IF(IF(ISERROR(VALUE(LEFT('Rekening Jaar'!$A$1:$A$1000,LEN($B161)))),"",VALUE(LEFT('Rekening Jaar'!$A$1:$A$1000,LEN($B161))))&gt;=$B161,'Rekening Jaar'!$D$1:$D$1000,0)) - SUM(IF(IF(ISERROR(VALUE(LEFT('Rekening Jaar'!$A$1:$A$1000,LEN($C161)))),"",VALUE(LEFT('Rekening Jaar'!$A$1:$A$1000,LEN($C161))))&gt;$C161,'Rekening Jaar'!$D$1:$D$1000,0))</f>
        <v>0</v>
      </c>
      <c r="I161" s="16">
        <f t="shared" si="14"/>
        <v>0</v>
      </c>
    </row>
    <row r="162" spans="1:9" x14ac:dyDescent="0.2">
      <c r="A162" s="2" t="s">
        <v>515</v>
      </c>
      <c r="B162" s="17">
        <v>6</v>
      </c>
      <c r="C162" s="18">
        <v>6</v>
      </c>
      <c r="D162" s="19">
        <f t="array" ref="D162">SUM(IF(IF(ISERROR(VALUE(LEFT('Rekening Jaar-1'!$A$1:$A$1000,LEN($B162)))),"",VALUE(LEFT('Rekening Jaar-1'!$A$1:$A$1000,LEN($B162))))&gt;=$B162,'Rekening Jaar-1'!$C$1:$C$1000,0)) - SUM(IF(IF(ISERROR(VALUE(LEFT('Rekening Jaar-1'!$A$1:$A$1000,LEN($C162)))),"",VALUE(LEFT('Rekening Jaar-1'!$A$1:$A$1000,LEN($C162))))&gt;$C162,'Rekening Jaar-1'!$C$1:$C$1000,0))</f>
        <v>0</v>
      </c>
      <c r="E162" s="2">
        <f t="array" ref="E162">SUM(IF(IF(ISERROR(VALUE(LEFT('Rekening Jaar-1'!$A$1:$A$1000,LEN($B162)))),"",VALUE(LEFT('Rekening Jaar-1'!$A$1:$A$1000,LEN($B162))))&gt;=$B162,'Rekening Jaar-1'!$D$1:$D$1000,0)) - SUM(IF(IF(ISERROR(VALUE(LEFT('Rekening Jaar-1'!$A$1:$A$1000,LEN($C162)))),"",VALUE(LEFT('Rekening Jaar-1'!$A$1:$A$1000,LEN($C162))))&gt;$C162,'Rekening Jaar-1'!$D$1:$D$1000,0))</f>
        <v>0</v>
      </c>
      <c r="F162" s="16">
        <f t="shared" si="13"/>
        <v>0</v>
      </c>
      <c r="G162" s="19">
        <f t="array" ref="G162">SUM(IF(IF(ISERROR(VALUE(LEFT('Rekening Jaar'!$A$1:$A$1000,LEN($B162)))),"",VALUE(LEFT('Rekening Jaar'!$A$1:$A$1000,LEN($B162))))&gt;=$B162,'Rekening Jaar'!$C$1:$C$1000,0)) - SUM(IF(IF(ISERROR(VALUE(LEFT('Rekening Jaar'!$A$1:$A$1000,LEN($C162)))),"",VALUE(LEFT('Rekening Jaar'!$A$1:$A$1000,LEN($C162))))&gt;$C162,'Rekening Jaar'!$C$1:$C$1000,0))</f>
        <v>0</v>
      </c>
      <c r="H162" s="2">
        <f t="array" ref="H162">SUM(IF(IF(ISERROR(VALUE(LEFT('Rekening Jaar'!$A$1:$A$1000,LEN($B162)))),"",VALUE(LEFT('Rekening Jaar'!$A$1:$A$1000,LEN($B162))))&gt;=$B162,'Rekening Jaar'!$D$1:$D$1000,0)) - SUM(IF(IF(ISERROR(VALUE(LEFT('Rekening Jaar'!$A$1:$A$1000,LEN($C162)))),"",VALUE(LEFT('Rekening Jaar'!$A$1:$A$1000,LEN($C162))))&gt;$C162,'Rekening Jaar'!$D$1:$D$1000,0))</f>
        <v>0</v>
      </c>
      <c r="I162" s="16">
        <f t="shared" si="14"/>
        <v>0</v>
      </c>
    </row>
    <row r="163" spans="1:9" x14ac:dyDescent="0.2">
      <c r="A163" s="2" t="s">
        <v>516</v>
      </c>
      <c r="B163" s="17">
        <v>7</v>
      </c>
      <c r="C163" s="18">
        <v>7</v>
      </c>
      <c r="D163" s="19">
        <f t="array" ref="D163">SUM(IF(IF(ISERROR(VALUE(LEFT('Rekening Jaar-1'!$A$1:$A$1000,LEN($B163)))),"",VALUE(LEFT('Rekening Jaar-1'!$A$1:$A$1000,LEN($B163))))&gt;=$B163,'Rekening Jaar-1'!$C$1:$C$1000,0)) - SUM(IF(IF(ISERROR(VALUE(LEFT('Rekening Jaar-1'!$A$1:$A$1000,LEN($C163)))),"",VALUE(LEFT('Rekening Jaar-1'!$A$1:$A$1000,LEN($C163))))&gt;$C163,'Rekening Jaar-1'!$C$1:$C$1000,0))</f>
        <v>0</v>
      </c>
      <c r="E163" s="2">
        <f t="array" ref="E163">SUM(IF(IF(ISERROR(VALUE(LEFT('Rekening Jaar-1'!$A$1:$A$1000,LEN($B163)))),"",VALUE(LEFT('Rekening Jaar-1'!$A$1:$A$1000,LEN($B163))))&gt;=$B163,'Rekening Jaar-1'!$D$1:$D$1000,0)) - SUM(IF(IF(ISERROR(VALUE(LEFT('Rekening Jaar-1'!$A$1:$A$1000,LEN($C163)))),"",VALUE(LEFT('Rekening Jaar-1'!$A$1:$A$1000,LEN($C163))))&gt;$C163,'Rekening Jaar-1'!$D$1:$D$1000,0))</f>
        <v>0</v>
      </c>
      <c r="F163" s="16">
        <f t="shared" si="13"/>
        <v>0</v>
      </c>
      <c r="G163" s="19">
        <f t="array" ref="G163">SUM(IF(IF(ISERROR(VALUE(LEFT('Rekening Jaar'!$A$1:$A$1000,LEN($B163)))),"",VALUE(LEFT('Rekening Jaar'!$A$1:$A$1000,LEN($B163))))&gt;=$B163,'Rekening Jaar'!$C$1:$C$1000,0)) - SUM(IF(IF(ISERROR(VALUE(LEFT('Rekening Jaar'!$A$1:$A$1000,LEN($C163)))),"",VALUE(LEFT('Rekening Jaar'!$A$1:$A$1000,LEN($C163))))&gt;$C163,'Rekening Jaar'!$C$1:$C$1000,0))</f>
        <v>0</v>
      </c>
      <c r="H163" s="2">
        <f t="array" ref="H163">SUM(IF(IF(ISERROR(VALUE(LEFT('Rekening Jaar'!$A$1:$A$1000,LEN($B163)))),"",VALUE(LEFT('Rekening Jaar'!$A$1:$A$1000,LEN($B163))))&gt;=$B163,'Rekening Jaar'!$D$1:$D$1000,0)) - SUM(IF(IF(ISERROR(VALUE(LEFT('Rekening Jaar'!$A$1:$A$1000,LEN($C163)))),"",VALUE(LEFT('Rekening Jaar'!$A$1:$A$1000,LEN($C163))))&gt;$C163,'Rekening Jaar'!$D$1:$D$1000,0))</f>
        <v>0</v>
      </c>
      <c r="I163" s="16">
        <f t="shared" si="14"/>
        <v>0</v>
      </c>
    </row>
    <row r="164" spans="1:9" x14ac:dyDescent="0.2">
      <c r="A164" s="10"/>
      <c r="B164" s="17"/>
      <c r="C164" s="18"/>
      <c r="D164" s="19"/>
      <c r="F164" s="16"/>
      <c r="G164" s="19"/>
      <c r="I164" s="16"/>
    </row>
    <row r="165" spans="1:9" x14ac:dyDescent="0.2">
      <c r="B165" s="21"/>
      <c r="C165" s="22"/>
      <c r="D165" s="23"/>
      <c r="E165" s="20"/>
      <c r="F165" s="24"/>
      <c r="G165" s="23"/>
      <c r="H165" s="20"/>
      <c r="I165" s="24"/>
    </row>
    <row r="167" spans="1:9" x14ac:dyDescent="0.2">
      <c r="A167" s="2" t="s">
        <v>343</v>
      </c>
      <c r="B167" s="225">
        <f>'S-vzw 1'!O19</f>
        <v>0</v>
      </c>
    </row>
    <row r="168" spans="1:9" x14ac:dyDescent="0.2">
      <c r="A168" s="2" t="s">
        <v>307</v>
      </c>
      <c r="B168" s="36">
        <f>'S-vzw 1'!B9</f>
        <v>0</v>
      </c>
    </row>
    <row r="169" spans="1:9" x14ac:dyDescent="0.2">
      <c r="A169" s="2" t="s">
        <v>308</v>
      </c>
      <c r="B169" s="226" t="e">
        <f>YEAR('S-vzw 1'!K27)</f>
        <v>#VALUE!</v>
      </c>
    </row>
  </sheetData>
  <sheetProtection password="CDCC" sheet="1"/>
  <mergeCells count="2">
    <mergeCell ref="D1:F1"/>
    <mergeCell ref="G1:I1"/>
  </mergeCells>
  <pageMargins left="0.39370078740157483" right="0.39370078740157483" top="0.59055118110236227" bottom="0.59055118110236227" header="0.51181102362204722" footer="0.51181102362204722"/>
  <pageSetup paperSize="9" fitToHeight="0"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4D4C3-DDA5-4A39-825E-5BBBF750A583}">
  <sheetPr codeName="Blad4"/>
  <dimension ref="A1:F81"/>
  <sheetViews>
    <sheetView topLeftCell="A17" zoomScaleNormal="100" workbookViewId="0">
      <selection activeCell="D32" sqref="D32"/>
    </sheetView>
  </sheetViews>
  <sheetFormatPr defaultColWidth="9.109375" defaultRowHeight="10.199999999999999" x14ac:dyDescent="0.2"/>
  <cols>
    <col min="1" max="1" width="22.33203125" style="36" customWidth="1"/>
    <col min="2" max="2" width="13.88671875" style="2" bestFit="1" customWidth="1"/>
    <col min="3" max="4" width="13.44140625" style="2" bestFit="1" customWidth="1"/>
    <col min="5" max="5" width="1.5546875" style="36" customWidth="1"/>
    <col min="6" max="6" width="32" style="36" bestFit="1" customWidth="1"/>
    <col min="7" max="16384" width="9.109375" style="36"/>
  </cols>
  <sheetData>
    <row r="1" spans="1:6" ht="6" customHeight="1" x14ac:dyDescent="0.2">
      <c r="A1" s="292">
        <f>Totalen!B168</f>
        <v>0</v>
      </c>
      <c r="B1" s="293"/>
      <c r="C1" s="293"/>
      <c r="D1" s="293"/>
      <c r="E1" s="293"/>
      <c r="F1" s="293"/>
    </row>
    <row r="2" spans="1:6" ht="6.75" customHeight="1" x14ac:dyDescent="0.2"/>
    <row r="3" spans="1:6" ht="13.2" x14ac:dyDescent="0.25">
      <c r="A3" s="294" t="s">
        <v>508</v>
      </c>
      <c r="B3" s="294"/>
      <c r="C3" s="294"/>
      <c r="D3" s="294"/>
      <c r="E3" s="294"/>
      <c r="F3" s="294"/>
    </row>
    <row r="4" spans="1:6" ht="6.75" customHeight="1" x14ac:dyDescent="0.2"/>
    <row r="5" spans="1:6" x14ac:dyDescent="0.2">
      <c r="A5" s="295" t="s">
        <v>224</v>
      </c>
      <c r="B5" s="295"/>
      <c r="C5" s="295"/>
      <c r="D5" s="295"/>
      <c r="E5" s="295"/>
      <c r="F5" s="295"/>
    </row>
    <row r="6" spans="1:6" x14ac:dyDescent="0.2">
      <c r="A6" s="295" t="s">
        <v>225</v>
      </c>
      <c r="B6" s="295"/>
      <c r="C6" s="295"/>
      <c r="D6" s="295"/>
      <c r="E6" s="295"/>
      <c r="F6" s="295"/>
    </row>
    <row r="7" spans="1:6" ht="6.75" customHeight="1" x14ac:dyDescent="0.2"/>
    <row r="8" spans="1:6" x14ac:dyDescent="0.2">
      <c r="A8" s="37"/>
      <c r="B8" s="38"/>
      <c r="C8" s="38" t="e">
        <f>CONCATENATE("Rekening ",Totalen!B169-1)</f>
        <v>#VALUE!</v>
      </c>
      <c r="D8" s="38" t="e">
        <f>CONCATENATE("Rekening ",Totalen!B169)</f>
        <v>#VALUE!</v>
      </c>
      <c r="E8" s="37"/>
      <c r="F8" s="37" t="s">
        <v>426</v>
      </c>
    </row>
    <row r="9" spans="1:6" x14ac:dyDescent="0.2">
      <c r="A9" s="36" t="s">
        <v>202</v>
      </c>
      <c r="B9" s="39"/>
      <c r="C9" s="39">
        <f>Totalen!F86</f>
        <v>0</v>
      </c>
      <c r="D9" s="39">
        <f>Totalen!I86</f>
        <v>0</v>
      </c>
      <c r="F9" s="36" t="s">
        <v>425</v>
      </c>
    </row>
    <row r="10" spans="1:6" ht="6.75" customHeight="1" x14ac:dyDescent="0.2">
      <c r="B10" s="14"/>
      <c r="C10" s="14"/>
      <c r="D10" s="14"/>
    </row>
    <row r="11" spans="1:6" x14ac:dyDescent="0.2">
      <c r="A11" s="36" t="s">
        <v>205</v>
      </c>
      <c r="B11" s="14"/>
      <c r="C11" s="14">
        <f>Totalen!F23</f>
        <v>0</v>
      </c>
      <c r="D11" s="14">
        <f>Totalen!I23</f>
        <v>0</v>
      </c>
    </row>
    <row r="12" spans="1:6" x14ac:dyDescent="0.2">
      <c r="A12" s="36" t="s">
        <v>204</v>
      </c>
      <c r="B12" s="38"/>
      <c r="C12" s="38">
        <f>Totalen!F64</f>
        <v>0</v>
      </c>
      <c r="D12" s="38">
        <f>Totalen!I64</f>
        <v>0</v>
      </c>
    </row>
    <row r="13" spans="1:6" x14ac:dyDescent="0.2">
      <c r="A13" s="36" t="s">
        <v>427</v>
      </c>
      <c r="B13" s="14"/>
      <c r="C13" s="14">
        <f>C11-C12</f>
        <v>0</v>
      </c>
      <c r="D13" s="14">
        <f>D11-D12</f>
        <v>0</v>
      </c>
    </row>
    <row r="14" spans="1:6" x14ac:dyDescent="0.2">
      <c r="A14" s="36" t="s">
        <v>202</v>
      </c>
      <c r="B14" s="38"/>
      <c r="C14" s="38">
        <f>C9</f>
        <v>0</v>
      </c>
      <c r="D14" s="38">
        <f>D9</f>
        <v>0</v>
      </c>
    </row>
    <row r="15" spans="1:6" x14ac:dyDescent="0.2">
      <c r="A15" s="36" t="s">
        <v>206</v>
      </c>
      <c r="B15" s="14"/>
      <c r="C15" s="14">
        <f>C13-C14</f>
        <v>0</v>
      </c>
      <c r="D15" s="14">
        <f>D13-D14</f>
        <v>0</v>
      </c>
    </row>
    <row r="16" spans="1:6" x14ac:dyDescent="0.2">
      <c r="A16" s="36" t="s">
        <v>203</v>
      </c>
      <c r="B16" s="38"/>
      <c r="C16" s="38">
        <f>Totalen!F154</f>
        <v>0</v>
      </c>
      <c r="D16" s="38">
        <f>Totalen!I154</f>
        <v>0</v>
      </c>
    </row>
    <row r="17" spans="1:6" x14ac:dyDescent="0.2">
      <c r="B17" s="10"/>
      <c r="C17" s="10">
        <f>C15+C16</f>
        <v>0</v>
      </c>
      <c r="D17" s="10">
        <f>D15+D16</f>
        <v>0</v>
      </c>
      <c r="F17" s="36" t="s">
        <v>428</v>
      </c>
    </row>
    <row r="18" spans="1:6" ht="6.75" customHeight="1" x14ac:dyDescent="0.2"/>
    <row r="19" spans="1:6" x14ac:dyDescent="0.2">
      <c r="A19" s="36" t="s">
        <v>226</v>
      </c>
      <c r="B19" s="10"/>
      <c r="C19" s="10">
        <f>Totalen!F154*-1</f>
        <v>0</v>
      </c>
      <c r="D19" s="10">
        <f>Totalen!I154*-1</f>
        <v>0</v>
      </c>
      <c r="F19" s="36" t="s">
        <v>70</v>
      </c>
    </row>
    <row r="20" spans="1:6" ht="6.75" customHeight="1" x14ac:dyDescent="0.2">
      <c r="B20" s="10"/>
      <c r="C20" s="10"/>
      <c r="D20" s="10"/>
    </row>
    <row r="21" spans="1:6" x14ac:dyDescent="0.2">
      <c r="A21" s="55" t="s">
        <v>520</v>
      </c>
      <c r="B21" s="38"/>
      <c r="C21" s="38" t="e">
        <f>CONCATENATE("Rekening ",Totalen!B169-1)</f>
        <v>#VALUE!</v>
      </c>
      <c r="D21" s="38" t="e">
        <f>CONCATENATE("Rekening ",Totalen!B169)</f>
        <v>#VALUE!</v>
      </c>
      <c r="E21" s="37"/>
      <c r="F21" s="37"/>
    </row>
    <row r="22" spans="1:6" x14ac:dyDescent="0.2">
      <c r="A22" s="36" t="s">
        <v>509</v>
      </c>
      <c r="B22" s="10"/>
      <c r="C22" s="10">
        <f>Totalen!F157+Passiva!L4+Passiva!L16+Passiva!L27</f>
        <v>0</v>
      </c>
      <c r="D22" s="10">
        <f>Totalen!I157+Passiva!G4+Passiva!G16+Passiva!G27</f>
        <v>0</v>
      </c>
      <c r="F22" s="290" t="s">
        <v>510</v>
      </c>
    </row>
    <row r="23" spans="1:6" x14ac:dyDescent="0.2">
      <c r="A23" s="36" t="s">
        <v>511</v>
      </c>
      <c r="B23" s="10"/>
      <c r="C23" s="10">
        <f>Totalen!F158-Activa!L7-Activa!L27</f>
        <v>0</v>
      </c>
      <c r="D23" s="10">
        <f>Totalen!I158-Activa!G7-Activa!G27</f>
        <v>0</v>
      </c>
      <c r="F23" s="291"/>
    </row>
    <row r="24" spans="1:6" x14ac:dyDescent="0.2">
      <c r="A24" s="36" t="s">
        <v>512</v>
      </c>
      <c r="B24" s="10"/>
      <c r="C24" s="10">
        <f>Totalen!F159-Activa!L31</f>
        <v>0</v>
      </c>
      <c r="D24" s="10">
        <f>Totalen!I159-Activa!G31</f>
        <v>0</v>
      </c>
      <c r="F24" s="291"/>
    </row>
    <row r="25" spans="1:6" x14ac:dyDescent="0.2">
      <c r="A25" s="36" t="s">
        <v>513</v>
      </c>
      <c r="B25" s="10"/>
      <c r="C25" s="10">
        <f>Totalen!F160-Activa!L33-Activa!L41+Passiva!L39+Passiva!L58</f>
        <v>0</v>
      </c>
      <c r="D25" s="10">
        <f>Totalen!I160-Activa!G33-Activa!G41+Passiva!G39+Passiva!G58</f>
        <v>0</v>
      </c>
      <c r="F25" s="291"/>
    </row>
    <row r="26" spans="1:6" x14ac:dyDescent="0.2">
      <c r="A26" s="36" t="s">
        <v>514</v>
      </c>
      <c r="B26" s="10"/>
      <c r="C26" s="10">
        <f>Totalen!F161-Activa!L37-Activa!L39</f>
        <v>0</v>
      </c>
      <c r="D26" s="10">
        <f>Totalen!I161-Activa!G37-Activa!G39</f>
        <v>0</v>
      </c>
      <c r="F26" s="291"/>
    </row>
    <row r="27" spans="1:6" x14ac:dyDescent="0.2">
      <c r="A27" s="36" t="s">
        <v>515</v>
      </c>
      <c r="B27" s="10"/>
      <c r="C27" s="10">
        <f>Totalen!F162+'RR1'!K14+'RR1'!K31+'RR1'!K38-Totalen!F143-Totalen!F151-Totalen!F147</f>
        <v>0</v>
      </c>
      <c r="D27" s="10">
        <f>Totalen!I162+'RR1'!G14+'RR1'!G31+'RR1'!G38-Totalen!I143-Totalen!I151-Totalen!I147</f>
        <v>0</v>
      </c>
      <c r="F27" s="291"/>
    </row>
    <row r="28" spans="1:6" x14ac:dyDescent="0.2">
      <c r="A28" s="36" t="s">
        <v>516</v>
      </c>
      <c r="B28" s="10"/>
      <c r="C28" s="10">
        <f>Totalen!F163+'RR1'!K6+'RR1'!K29+'RR1'!K36+Totalen!F142+Totalen!F149+Totalen!F152+Totalen!F153+Totalen!F146</f>
        <v>0</v>
      </c>
      <c r="D28" s="10">
        <f>Totalen!I163+'RR1'!G6+'RR1'!G29+'RR1'!G36+Totalen!I142+Totalen!I149+Totalen!I152+Totalen!I153+Totalen!I146</f>
        <v>0</v>
      </c>
      <c r="F28" s="291"/>
    </row>
    <row r="29" spans="1:6" ht="6.75" customHeight="1" x14ac:dyDescent="0.2"/>
    <row r="30" spans="1:6" x14ac:dyDescent="0.2">
      <c r="A30" s="55" t="s">
        <v>151</v>
      </c>
      <c r="B30" s="38" t="s">
        <v>66</v>
      </c>
      <c r="C30" s="38" t="s">
        <v>67</v>
      </c>
      <c r="D30" s="38" t="s">
        <v>68</v>
      </c>
      <c r="E30" s="37"/>
      <c r="F30" s="37"/>
    </row>
    <row r="31" spans="1:6" x14ac:dyDescent="0.2">
      <c r="A31" s="36" t="s">
        <v>69</v>
      </c>
      <c r="B31" s="2">
        <f>Totalen!I5</f>
        <v>0</v>
      </c>
      <c r="C31" s="2">
        <f>SUM(I!G26:I26)</f>
        <v>0</v>
      </c>
      <c r="D31" s="10">
        <f>B31-C31</f>
        <v>0</v>
      </c>
    </row>
    <row r="32" spans="1:6" x14ac:dyDescent="0.2">
      <c r="A32" s="36" t="s">
        <v>71</v>
      </c>
    </row>
    <row r="33" spans="1:4" x14ac:dyDescent="0.2">
      <c r="A33" s="36" t="s">
        <v>72</v>
      </c>
      <c r="B33" s="2">
        <f>Totalen!I6</f>
        <v>0</v>
      </c>
      <c r="C33" s="2">
        <f>II!G35</f>
        <v>0</v>
      </c>
      <c r="D33" s="10">
        <f>B33-C33</f>
        <v>0</v>
      </c>
    </row>
    <row r="34" spans="1:4" x14ac:dyDescent="0.2">
      <c r="A34" s="36" t="s">
        <v>73</v>
      </c>
      <c r="B34" s="2">
        <f>Totalen!I7</f>
        <v>0</v>
      </c>
      <c r="C34" s="2">
        <f>II!I35</f>
        <v>0</v>
      </c>
      <c r="D34" s="10">
        <f t="shared" ref="D34:D75" si="0">B34-C34</f>
        <v>0</v>
      </c>
    </row>
    <row r="35" spans="1:4" x14ac:dyDescent="0.2">
      <c r="A35" s="36" t="s">
        <v>74</v>
      </c>
      <c r="B35" s="2">
        <f>Totalen!I8</f>
        <v>0</v>
      </c>
      <c r="C35" s="2">
        <f>II!J35</f>
        <v>0</v>
      </c>
      <c r="D35" s="10">
        <f t="shared" si="0"/>
        <v>0</v>
      </c>
    </row>
    <row r="36" spans="1:4" x14ac:dyDescent="0.2">
      <c r="A36" s="36" t="s">
        <v>573</v>
      </c>
      <c r="B36" s="2">
        <f>Totalen!I6+Totalen!I7+Totalen!I8</f>
        <v>0</v>
      </c>
      <c r="C36" s="2">
        <f>II!G37+II!G38+II!I37+II!I38+II!J37+II!J38</f>
        <v>0</v>
      </c>
      <c r="D36" s="10">
        <f t="shared" si="0"/>
        <v>0</v>
      </c>
    </row>
    <row r="37" spans="1:4" x14ac:dyDescent="0.2">
      <c r="A37" s="36" t="s">
        <v>75</v>
      </c>
      <c r="B37" s="2">
        <f>Totalen!I9</f>
        <v>0</v>
      </c>
      <c r="C37" s="2">
        <f>IIbis!G34</f>
        <v>0</v>
      </c>
      <c r="D37" s="10">
        <f t="shared" si="0"/>
        <v>0</v>
      </c>
    </row>
    <row r="38" spans="1:4" x14ac:dyDescent="0.2">
      <c r="A38" s="36" t="s">
        <v>87</v>
      </c>
      <c r="B38" s="2">
        <f>Totalen!I36+Totalen!I37+Totalen!I38</f>
        <v>0</v>
      </c>
      <c r="C38" s="2">
        <f>IIbis!G34</f>
        <v>0</v>
      </c>
      <c r="D38" s="10">
        <f t="shared" si="0"/>
        <v>0</v>
      </c>
    </row>
    <row r="39" spans="1:4" x14ac:dyDescent="0.2">
      <c r="A39" s="36" t="s">
        <v>76</v>
      </c>
      <c r="B39" s="2">
        <f>Totalen!I10</f>
        <v>0</v>
      </c>
      <c r="C39" s="2">
        <f>IIbis!I34</f>
        <v>0</v>
      </c>
      <c r="D39" s="10">
        <f t="shared" si="0"/>
        <v>0</v>
      </c>
    </row>
    <row r="40" spans="1:4" x14ac:dyDescent="0.2">
      <c r="A40" s="36" t="s">
        <v>77</v>
      </c>
      <c r="B40" s="2">
        <f>Totalen!I11</f>
        <v>0</v>
      </c>
      <c r="C40" s="2">
        <f>IIbis!J34</f>
        <v>0</v>
      </c>
      <c r="D40" s="10">
        <f t="shared" si="0"/>
        <v>0</v>
      </c>
    </row>
    <row r="41" spans="1:4" x14ac:dyDescent="0.2">
      <c r="A41" s="36" t="s">
        <v>574</v>
      </c>
      <c r="B41" s="2">
        <f>Totalen!I10</f>
        <v>0</v>
      </c>
      <c r="C41" s="2">
        <f>IIbis!I36+IIbis!I37</f>
        <v>0</v>
      </c>
      <c r="D41" s="10">
        <f t="shared" si="0"/>
        <v>0</v>
      </c>
    </row>
    <row r="42" spans="1:4" ht="3" customHeight="1" x14ac:dyDescent="0.2">
      <c r="D42" s="10"/>
    </row>
    <row r="43" spans="1:4" x14ac:dyDescent="0.2">
      <c r="A43" s="36" t="s">
        <v>570</v>
      </c>
      <c r="D43" s="10"/>
    </row>
    <row r="44" spans="1:4" x14ac:dyDescent="0.2">
      <c r="A44" s="36" t="s">
        <v>72</v>
      </c>
      <c r="B44" s="2">
        <f>Totalen!I6</f>
        <v>0</v>
      </c>
      <c r="C44" s="2">
        <f>II!G37+II!G38</f>
        <v>0</v>
      </c>
      <c r="D44" s="10">
        <f>B44-C44</f>
        <v>0</v>
      </c>
    </row>
    <row r="45" spans="1:4" x14ac:dyDescent="0.2">
      <c r="A45" s="36" t="s">
        <v>73</v>
      </c>
      <c r="B45" s="2">
        <f>Totalen!I7</f>
        <v>0</v>
      </c>
      <c r="C45" s="2">
        <f>II!I37+II!I38</f>
        <v>0</v>
      </c>
      <c r="D45" s="10">
        <f>B45-C45</f>
        <v>0</v>
      </c>
    </row>
    <row r="46" spans="1:4" x14ac:dyDescent="0.2">
      <c r="A46" s="36" t="s">
        <v>74</v>
      </c>
      <c r="B46" s="2">
        <f>Totalen!I8</f>
        <v>0</v>
      </c>
      <c r="C46" s="2">
        <f>II!J37+II!J38</f>
        <v>0</v>
      </c>
      <c r="D46" s="10">
        <f>B46-C46</f>
        <v>0</v>
      </c>
    </row>
    <row r="47" spans="1:4" x14ac:dyDescent="0.2">
      <c r="A47" s="36" t="s">
        <v>76</v>
      </c>
      <c r="B47" s="2">
        <f>Totalen!I10</f>
        <v>0</v>
      </c>
      <c r="C47" s="2">
        <f>IIbis!I36+IIbis!I37</f>
        <v>0</v>
      </c>
      <c r="D47" s="10">
        <f>B47-C47</f>
        <v>0</v>
      </c>
    </row>
    <row r="48" spans="1:4" ht="3.75" customHeight="1" x14ac:dyDescent="0.2">
      <c r="D48" s="10"/>
    </row>
    <row r="49" spans="1:4" x14ac:dyDescent="0.2">
      <c r="A49" s="36" t="s">
        <v>78</v>
      </c>
      <c r="B49" s="2">
        <f>Totalen!I12</f>
        <v>0</v>
      </c>
      <c r="C49" s="2">
        <f>III!G29</f>
        <v>0</v>
      </c>
      <c r="D49" s="10">
        <f t="shared" si="0"/>
        <v>0</v>
      </c>
    </row>
    <row r="50" spans="1:4" ht="3" customHeight="1" x14ac:dyDescent="0.2">
      <c r="D50" s="10"/>
    </row>
    <row r="51" spans="1:4" x14ac:dyDescent="0.2">
      <c r="A51" s="36" t="s">
        <v>88</v>
      </c>
      <c r="D51" s="10"/>
    </row>
    <row r="52" spans="1:4" x14ac:dyDescent="0.2">
      <c r="A52" s="36" t="s">
        <v>79</v>
      </c>
      <c r="B52" s="2">
        <f>Totalen!I13</f>
        <v>0</v>
      </c>
      <c r="C52" s="2">
        <f>III!G46</f>
        <v>0</v>
      </c>
      <c r="D52" s="10">
        <f t="shared" si="0"/>
        <v>0</v>
      </c>
    </row>
    <row r="53" spans="1:4" x14ac:dyDescent="0.2">
      <c r="A53" s="36" t="s">
        <v>80</v>
      </c>
      <c r="B53" s="2">
        <f>Totalen!I14</f>
        <v>0</v>
      </c>
      <c r="C53" s="2">
        <f>III!H46</f>
        <v>0</v>
      </c>
      <c r="D53" s="10">
        <f t="shared" si="0"/>
        <v>0</v>
      </c>
    </row>
    <row r="54" spans="1:4" ht="3" customHeight="1" x14ac:dyDescent="0.2">
      <c r="D54" s="10"/>
    </row>
    <row r="55" spans="1:4" ht="11.25" customHeight="1" x14ac:dyDescent="0.2">
      <c r="A55" s="36" t="s">
        <v>577</v>
      </c>
      <c r="B55" s="2">
        <f>Totalen!I20</f>
        <v>0</v>
      </c>
      <c r="C55" s="2">
        <f>'IV-V'!G6+'IV-V'!G9+'IV-V'!G13+'IV-V'!G16+'IV-V'!G7</f>
        <v>0</v>
      </c>
      <c r="D55" s="10">
        <f>B55-C55</f>
        <v>0</v>
      </c>
    </row>
    <row r="56" spans="1:4" ht="3" customHeight="1" x14ac:dyDescent="0.2">
      <c r="D56" s="10"/>
    </row>
    <row r="57" spans="1:4" x14ac:dyDescent="0.2">
      <c r="A57" s="36" t="s">
        <v>89</v>
      </c>
      <c r="B57" s="2">
        <f>Totalen!I45</f>
        <v>0</v>
      </c>
      <c r="C57" s="2">
        <f>'VI-VII'!H9+'VI-VII'!H17</f>
        <v>0</v>
      </c>
      <c r="D57" s="10">
        <f t="shared" si="0"/>
        <v>0</v>
      </c>
    </row>
    <row r="58" spans="1:4" ht="3" customHeight="1" x14ac:dyDescent="0.2">
      <c r="D58" s="10"/>
    </row>
    <row r="59" spans="1:4" x14ac:dyDescent="0.2">
      <c r="A59" s="36" t="s">
        <v>90</v>
      </c>
      <c r="D59" s="10"/>
    </row>
    <row r="60" spans="1:4" x14ac:dyDescent="0.2">
      <c r="A60" s="36" t="s">
        <v>94</v>
      </c>
      <c r="D60" s="10"/>
    </row>
    <row r="61" spans="1:4" x14ac:dyDescent="0.2">
      <c r="A61" s="36" t="s">
        <v>91</v>
      </c>
      <c r="B61" s="2">
        <f>Totalen!I78</f>
        <v>0</v>
      </c>
      <c r="C61" s="2">
        <f>'VIII-IX'!G8</f>
        <v>0</v>
      </c>
      <c r="D61" s="10">
        <f t="shared" si="0"/>
        <v>0</v>
      </c>
    </row>
    <row r="62" spans="1:4" x14ac:dyDescent="0.2">
      <c r="A62" s="36" t="s">
        <v>92</v>
      </c>
      <c r="B62" s="2">
        <f>Totalen!I79</f>
        <v>0</v>
      </c>
      <c r="C62" s="2">
        <f>'VIII-IX'!G13</f>
        <v>0</v>
      </c>
      <c r="D62" s="10">
        <f t="shared" si="0"/>
        <v>0</v>
      </c>
    </row>
    <row r="63" spans="1:4" x14ac:dyDescent="0.2">
      <c r="A63" s="36" t="s">
        <v>93</v>
      </c>
      <c r="B63" s="2">
        <f>Totalen!I80</f>
        <v>0</v>
      </c>
      <c r="C63" s="2">
        <f>'VIII-IX'!G14</f>
        <v>0</v>
      </c>
      <c r="D63" s="10">
        <f t="shared" si="0"/>
        <v>0</v>
      </c>
    </row>
    <row r="64" spans="1:4" x14ac:dyDescent="0.2">
      <c r="A64" s="36" t="s">
        <v>95</v>
      </c>
      <c r="D64" s="10"/>
    </row>
    <row r="65" spans="1:4" x14ac:dyDescent="0.2">
      <c r="A65" s="36" t="s">
        <v>91</v>
      </c>
      <c r="B65" s="2">
        <f>Totalen!I82</f>
        <v>0</v>
      </c>
      <c r="C65" s="2">
        <f>'VIII-IX'!I8+'VIII-IX'!L8</f>
        <v>0</v>
      </c>
      <c r="D65" s="10">
        <f t="shared" si="0"/>
        <v>0</v>
      </c>
    </row>
    <row r="66" spans="1:4" x14ac:dyDescent="0.2">
      <c r="A66" s="36" t="s">
        <v>92</v>
      </c>
      <c r="B66" s="2">
        <f>Totalen!I83</f>
        <v>0</v>
      </c>
      <c r="C66" s="2">
        <f>'VIII-IX'!I13+'VIII-IX'!L13</f>
        <v>0</v>
      </c>
      <c r="D66" s="10">
        <f t="shared" si="0"/>
        <v>0</v>
      </c>
    </row>
    <row r="67" spans="1:4" x14ac:dyDescent="0.2">
      <c r="A67" s="36" t="s">
        <v>93</v>
      </c>
      <c r="B67" s="2">
        <f>Totalen!I84</f>
        <v>0</v>
      </c>
      <c r="C67" s="2">
        <f>'VIII-IX'!I14+'VIII-IX'!L14</f>
        <v>0</v>
      </c>
      <c r="D67" s="10">
        <f t="shared" si="0"/>
        <v>0</v>
      </c>
    </row>
    <row r="68" spans="1:4" ht="2.25" customHeight="1" x14ac:dyDescent="0.2">
      <c r="D68" s="10"/>
    </row>
    <row r="69" spans="1:4" x14ac:dyDescent="0.2">
      <c r="A69" s="36" t="s">
        <v>109</v>
      </c>
      <c r="D69" s="10"/>
    </row>
    <row r="70" spans="1:4" x14ac:dyDescent="0.2">
      <c r="A70" s="36" t="s">
        <v>110</v>
      </c>
      <c r="D70" s="10"/>
    </row>
    <row r="71" spans="1:4" x14ac:dyDescent="0.2">
      <c r="A71" s="36" t="s">
        <v>112</v>
      </c>
      <c r="B71" s="2">
        <f>Totalen!I114</f>
        <v>0</v>
      </c>
      <c r="C71" s="2">
        <f>'X-XI'!G21+'X-XI'!G22</f>
        <v>0</v>
      </c>
      <c r="D71" s="10">
        <f t="shared" si="0"/>
        <v>0</v>
      </c>
    </row>
    <row r="72" spans="1:4" x14ac:dyDescent="0.2">
      <c r="A72" s="36" t="s">
        <v>113</v>
      </c>
      <c r="B72" s="2">
        <f>Totalen!I115+Totalen!I116</f>
        <v>0</v>
      </c>
      <c r="C72" s="2">
        <f>'X-XI'!G24+'X-XI'!G25</f>
        <v>0</v>
      </c>
      <c r="D72" s="10">
        <f t="shared" si="0"/>
        <v>0</v>
      </c>
    </row>
    <row r="73" spans="1:4" x14ac:dyDescent="0.2">
      <c r="A73" s="36" t="s">
        <v>111</v>
      </c>
      <c r="D73" s="10"/>
    </row>
    <row r="74" spans="1:4" x14ac:dyDescent="0.2">
      <c r="A74" s="36" t="s">
        <v>112</v>
      </c>
      <c r="B74" s="2">
        <f>Totalen!F114</f>
        <v>0</v>
      </c>
      <c r="C74" s="2">
        <f>'X-XI'!H21+'X-XI'!H22</f>
        <v>0</v>
      </c>
      <c r="D74" s="10">
        <f t="shared" si="0"/>
        <v>0</v>
      </c>
    </row>
    <row r="75" spans="1:4" x14ac:dyDescent="0.2">
      <c r="A75" s="36" t="s">
        <v>113</v>
      </c>
      <c r="B75" s="2">
        <f>Totalen!F115+Totalen!F116</f>
        <v>0</v>
      </c>
      <c r="C75" s="2">
        <f>'X-XI'!H24+'X-XI'!H25</f>
        <v>0</v>
      </c>
      <c r="D75" s="10">
        <f t="shared" si="0"/>
        <v>0</v>
      </c>
    </row>
    <row r="76" spans="1:4" ht="2.25" customHeight="1" x14ac:dyDescent="0.2"/>
    <row r="77" spans="1:4" x14ac:dyDescent="0.2">
      <c r="A77" s="36" t="s">
        <v>114</v>
      </c>
    </row>
    <row r="78" spans="1:4" x14ac:dyDescent="0.2">
      <c r="A78" s="36" t="s">
        <v>110</v>
      </c>
    </row>
    <row r="79" spans="1:4" x14ac:dyDescent="0.2">
      <c r="A79" s="36" t="s">
        <v>115</v>
      </c>
      <c r="B79" s="2">
        <f>Totalen!I118</f>
        <v>0</v>
      </c>
      <c r="C79" s="2">
        <f>'X-XI'!G27+'X-XI'!G28</f>
        <v>0</v>
      </c>
      <c r="D79" s="10">
        <f>B79-C79</f>
        <v>0</v>
      </c>
    </row>
    <row r="80" spans="1:4" x14ac:dyDescent="0.2">
      <c r="A80" s="36" t="s">
        <v>111</v>
      </c>
    </row>
    <row r="81" spans="1:4" x14ac:dyDescent="0.2">
      <c r="A81" s="36" t="s">
        <v>115</v>
      </c>
      <c r="B81" s="2">
        <f>Totalen!F118</f>
        <v>0</v>
      </c>
      <c r="C81" s="2">
        <f>'X-XI'!H27+'X-XI'!H28</f>
        <v>0</v>
      </c>
      <c r="D81" s="10">
        <f>B81-C81</f>
        <v>0</v>
      </c>
    </row>
  </sheetData>
  <sheetProtection password="CDCC" sheet="1"/>
  <mergeCells count="5">
    <mergeCell ref="F22:F28"/>
    <mergeCell ref="A1:F1"/>
    <mergeCell ref="A3:F3"/>
    <mergeCell ref="A5:F5"/>
    <mergeCell ref="A6:F6"/>
  </mergeCells>
  <pageMargins left="0.59055118110236227" right="0.39370078740157483" top="0.28000000000000003" bottom="0.33" header="0.41" footer="0.42"/>
  <pageSetup paperSize="9" scale="96" orientation="portrait" horizontalDpi="300" verticalDpi="300" r:id="rId1"/>
  <headerFooter alignWithMargins="0"/>
  <ignoredErrors>
    <ignoredError sqref="B40" 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31641-BB4D-451E-A511-612F31A7C620}">
  <sheetPr codeName="Blad5">
    <tabColor indexed="13"/>
    <pageSetUpPr fitToPage="1"/>
  </sheetPr>
  <dimension ref="A1:IV60"/>
  <sheetViews>
    <sheetView zoomScaleNormal="100" workbookViewId="0">
      <selection activeCell="Q2" sqref="Q2:R2"/>
    </sheetView>
  </sheetViews>
  <sheetFormatPr defaultColWidth="9.109375" defaultRowHeight="13.2" x14ac:dyDescent="0.25"/>
  <cols>
    <col min="1" max="1" width="9.109375" style="42" customWidth="1"/>
    <col min="2" max="2" width="7.33203125" style="42" customWidth="1"/>
    <col min="3" max="3" width="3.88671875" style="42" customWidth="1"/>
    <col min="4" max="4" width="3.5546875" style="42" customWidth="1"/>
    <col min="5" max="5" width="2" style="42" customWidth="1"/>
    <col min="6" max="6" width="3.44140625" style="42" customWidth="1"/>
    <col min="7" max="7" width="3.88671875" style="42" customWidth="1"/>
    <col min="8" max="8" width="1.44140625" style="42" bestFit="1" customWidth="1"/>
    <col min="9" max="9" width="6.88671875" style="42" customWidth="1"/>
    <col min="10" max="10" width="4.5546875" style="42" customWidth="1"/>
    <col min="11" max="11" width="5.44140625" style="42" customWidth="1"/>
    <col min="12" max="12" width="7.5546875" style="42" customWidth="1"/>
    <col min="13" max="13" width="7.109375" style="42" customWidth="1"/>
    <col min="14" max="14" width="6.88671875" style="42" customWidth="1"/>
    <col min="15" max="15" width="6.44140625" style="42" customWidth="1"/>
    <col min="16" max="16" width="6.88671875" style="42" customWidth="1"/>
    <col min="17" max="18" width="5.6640625" style="42" customWidth="1"/>
    <col min="19" max="16384" width="9.109375" style="42"/>
  </cols>
  <sheetData>
    <row r="1" spans="1:18" ht="33" customHeight="1" x14ac:dyDescent="0.3">
      <c r="A1" s="278"/>
      <c r="B1" s="301"/>
      <c r="C1" s="301"/>
      <c r="D1" s="301"/>
      <c r="E1" s="301"/>
      <c r="F1" s="301"/>
      <c r="G1" s="301"/>
      <c r="H1" s="301"/>
      <c r="I1" s="301"/>
      <c r="J1" s="301"/>
      <c r="L1" s="278"/>
      <c r="M1" s="279"/>
      <c r="O1" s="301"/>
      <c r="P1" s="301"/>
      <c r="Q1" s="301"/>
      <c r="R1" s="301"/>
    </row>
    <row r="2" spans="1:18" x14ac:dyDescent="0.25">
      <c r="A2" s="227"/>
      <c r="B2" s="313"/>
      <c r="C2" s="313"/>
      <c r="D2" s="313"/>
      <c r="E2" s="313"/>
      <c r="F2" s="313"/>
      <c r="G2" s="313"/>
      <c r="H2" s="313"/>
      <c r="I2" s="313"/>
      <c r="J2" s="313"/>
      <c r="K2" s="227"/>
      <c r="L2" s="227"/>
      <c r="M2" s="227"/>
      <c r="O2" s="301"/>
      <c r="P2" s="301"/>
      <c r="Q2" s="315" t="s">
        <v>619</v>
      </c>
      <c r="R2" s="301"/>
    </row>
    <row r="3" spans="1:18" x14ac:dyDescent="0.25">
      <c r="A3" s="301"/>
      <c r="B3" s="301"/>
      <c r="C3" s="301"/>
      <c r="D3" s="301"/>
      <c r="E3" s="301"/>
      <c r="F3" s="301"/>
      <c r="G3" s="301"/>
      <c r="H3" s="301"/>
      <c r="I3" s="301"/>
      <c r="J3" s="301"/>
      <c r="K3" s="301"/>
      <c r="L3" s="301"/>
      <c r="M3" s="301"/>
      <c r="N3" s="301"/>
      <c r="O3" s="301"/>
      <c r="P3" s="301"/>
      <c r="Q3" s="301"/>
      <c r="R3" s="301"/>
    </row>
    <row r="4" spans="1:18" ht="24.9" customHeight="1" x14ac:dyDescent="0.25">
      <c r="A4" s="301"/>
      <c r="B4" s="301"/>
      <c r="C4" s="301"/>
      <c r="D4" s="301"/>
      <c r="E4" s="326"/>
      <c r="F4" s="320" t="s">
        <v>620</v>
      </c>
      <c r="G4" s="321"/>
      <c r="H4" s="321"/>
      <c r="I4" s="321"/>
      <c r="J4" s="321"/>
      <c r="K4" s="321"/>
      <c r="L4" s="321"/>
      <c r="M4" s="321"/>
      <c r="N4" s="322"/>
      <c r="O4" s="324"/>
      <c r="P4" s="325"/>
      <c r="Q4" s="325"/>
      <c r="R4" s="325"/>
    </row>
    <row r="5" spans="1:18" x14ac:dyDescent="0.25">
      <c r="A5" s="301"/>
      <c r="B5" s="301"/>
      <c r="C5" s="301"/>
      <c r="D5" s="301"/>
      <c r="E5" s="301"/>
      <c r="F5" s="301"/>
      <c r="G5" s="301"/>
      <c r="H5" s="301"/>
      <c r="I5" s="301"/>
      <c r="J5" s="301"/>
      <c r="K5" s="301"/>
      <c r="L5" s="301"/>
      <c r="M5" s="301"/>
      <c r="N5" s="301"/>
      <c r="O5" s="301"/>
      <c r="P5" s="301"/>
      <c r="Q5" s="301"/>
      <c r="R5" s="301"/>
    </row>
    <row r="6" spans="1:18" x14ac:dyDescent="0.25">
      <c r="A6" s="313"/>
      <c r="B6" s="313"/>
      <c r="C6" s="313"/>
      <c r="D6" s="313"/>
      <c r="E6" s="313"/>
      <c r="F6" s="313"/>
      <c r="G6" s="313"/>
      <c r="H6" s="313"/>
      <c r="I6" s="313"/>
      <c r="J6" s="313"/>
      <c r="K6" s="313"/>
      <c r="L6" s="313"/>
      <c r="M6" s="313"/>
      <c r="N6" s="313"/>
      <c r="O6" s="313"/>
      <c r="P6" s="313"/>
      <c r="Q6" s="313"/>
      <c r="R6" s="313"/>
    </row>
    <row r="7" spans="1:18" x14ac:dyDescent="0.25">
      <c r="A7" s="330" t="s">
        <v>621</v>
      </c>
      <c r="B7" s="330"/>
      <c r="C7" s="330"/>
      <c r="D7" s="330"/>
      <c r="E7" s="330"/>
      <c r="F7" s="330"/>
      <c r="G7" s="330"/>
      <c r="H7" s="330"/>
      <c r="I7" s="330"/>
      <c r="J7" s="330"/>
      <c r="K7" s="330"/>
      <c r="L7" s="330"/>
      <c r="M7" s="330"/>
      <c r="N7" s="330"/>
      <c r="O7" s="330"/>
      <c r="P7" s="330"/>
      <c r="Q7" s="330"/>
      <c r="R7" s="330"/>
    </row>
    <row r="8" spans="1:18" x14ac:dyDescent="0.25">
      <c r="A8" s="330"/>
      <c r="B8" s="330"/>
      <c r="C8" s="330"/>
      <c r="D8" s="330"/>
      <c r="E8" s="330"/>
      <c r="F8" s="330"/>
      <c r="G8" s="330"/>
      <c r="H8" s="330"/>
      <c r="I8" s="330"/>
      <c r="J8" s="330"/>
      <c r="K8" s="330"/>
      <c r="L8" s="330"/>
      <c r="M8" s="330"/>
      <c r="N8" s="330"/>
      <c r="O8" s="330"/>
      <c r="P8" s="330"/>
      <c r="Q8" s="330"/>
      <c r="R8" s="330"/>
    </row>
    <row r="9" spans="1:18" ht="17.100000000000001" customHeight="1" x14ac:dyDescent="0.25">
      <c r="A9" s="42" t="s">
        <v>615</v>
      </c>
      <c r="B9" s="331"/>
      <c r="C9" s="299"/>
      <c r="D9" s="299"/>
      <c r="E9" s="299"/>
      <c r="F9" s="299"/>
      <c r="G9" s="299"/>
      <c r="H9" s="299"/>
      <c r="I9" s="299"/>
      <c r="J9" s="299"/>
      <c r="K9" s="299"/>
      <c r="L9" s="299"/>
      <c r="M9" s="299"/>
      <c r="N9" s="299"/>
      <c r="O9" s="299"/>
      <c r="P9" s="299"/>
      <c r="Q9" s="299"/>
      <c r="R9" s="299"/>
    </row>
    <row r="10" spans="1:18" x14ac:dyDescent="0.25">
      <c r="A10" s="299"/>
      <c r="B10" s="299"/>
      <c r="C10" s="299"/>
      <c r="D10" s="299"/>
      <c r="E10" s="299"/>
      <c r="F10" s="299"/>
      <c r="G10" s="299"/>
      <c r="H10" s="299"/>
      <c r="I10" s="299"/>
      <c r="J10" s="299"/>
      <c r="K10" s="299"/>
      <c r="L10" s="299"/>
      <c r="M10" s="299"/>
      <c r="N10" s="299"/>
      <c r="O10" s="299"/>
      <c r="P10" s="299"/>
      <c r="Q10" s="299"/>
      <c r="R10" s="299"/>
    </row>
    <row r="11" spans="1:18" ht="17.100000000000001" customHeight="1" x14ac:dyDescent="0.25">
      <c r="A11" s="280" t="s">
        <v>622</v>
      </c>
      <c r="C11" s="323"/>
      <c r="D11" s="323"/>
      <c r="E11" s="323"/>
      <c r="F11" s="323"/>
      <c r="G11" s="323"/>
      <c r="H11" s="323"/>
      <c r="I11" s="323"/>
      <c r="J11" s="323"/>
      <c r="K11" s="323"/>
      <c r="L11" s="323"/>
      <c r="M11" s="323"/>
      <c r="N11" s="323"/>
      <c r="O11" s="323"/>
      <c r="P11" s="323"/>
      <c r="Q11" s="323"/>
      <c r="R11" s="323"/>
    </row>
    <row r="12" spans="1:18" ht="17.100000000000001" customHeight="1" x14ac:dyDescent="0.25">
      <c r="A12" s="313" t="s">
        <v>337</v>
      </c>
      <c r="B12" s="313"/>
      <c r="C12" s="323"/>
      <c r="D12" s="323"/>
      <c r="E12" s="323"/>
      <c r="F12" s="323"/>
      <c r="G12" s="323"/>
      <c r="H12" s="323"/>
      <c r="I12" s="323"/>
      <c r="J12" s="323"/>
      <c r="K12" s="323"/>
      <c r="L12" s="323"/>
      <c r="M12" s="323"/>
      <c r="N12" s="42" t="s">
        <v>340</v>
      </c>
      <c r="O12" s="239"/>
      <c r="P12" s="42" t="s">
        <v>341</v>
      </c>
      <c r="Q12" s="323"/>
      <c r="R12" s="323"/>
    </row>
    <row r="13" spans="1:18" ht="17.100000000000001" customHeight="1" x14ac:dyDescent="0.25">
      <c r="A13" s="63" t="s">
        <v>338</v>
      </c>
      <c r="B13" s="63"/>
      <c r="C13" s="298"/>
      <c r="D13" s="298"/>
      <c r="E13" s="42" t="s">
        <v>339</v>
      </c>
      <c r="H13" s="299"/>
      <c r="I13" s="299"/>
      <c r="J13" s="299"/>
      <c r="K13" s="299"/>
      <c r="L13" s="299"/>
      <c r="M13" s="299"/>
      <c r="N13" s="299"/>
      <c r="O13" s="299"/>
      <c r="P13" s="299"/>
      <c r="Q13" s="299"/>
      <c r="R13" s="299"/>
    </row>
    <row r="14" spans="1:18" ht="17.100000000000001" customHeight="1" x14ac:dyDescent="0.25">
      <c r="A14" s="313" t="s">
        <v>556</v>
      </c>
      <c r="B14" s="313"/>
      <c r="C14" s="299"/>
      <c r="D14" s="299"/>
      <c r="E14" s="299"/>
      <c r="F14" s="299"/>
      <c r="G14" s="299"/>
      <c r="H14" s="299"/>
      <c r="I14" s="299"/>
      <c r="J14" s="301"/>
      <c r="K14" s="301"/>
      <c r="L14" s="301"/>
      <c r="M14" s="301"/>
      <c r="N14" s="301"/>
      <c r="O14" s="301"/>
      <c r="P14" s="301"/>
      <c r="Q14" s="301"/>
      <c r="R14" s="301"/>
    </row>
    <row r="15" spans="1:18" ht="17.100000000000001" customHeight="1" x14ac:dyDescent="0.25">
      <c r="A15" s="314" t="s">
        <v>623</v>
      </c>
      <c r="B15" s="313"/>
      <c r="C15" s="313"/>
      <c r="D15" s="313"/>
      <c r="E15" s="313"/>
      <c r="F15" s="313"/>
      <c r="G15" s="313"/>
      <c r="H15" s="313"/>
      <c r="I15" s="313"/>
      <c r="J15" s="313"/>
      <c r="K15" s="313"/>
      <c r="L15" s="299"/>
      <c r="M15" s="299"/>
      <c r="N15" s="299"/>
      <c r="O15" s="299"/>
      <c r="P15" s="299"/>
      <c r="Q15" s="299"/>
      <c r="R15" s="299"/>
    </row>
    <row r="16" spans="1:18" ht="17.100000000000001" customHeight="1" x14ac:dyDescent="0.25">
      <c r="A16" s="280" t="s">
        <v>624</v>
      </c>
      <c r="E16" s="299"/>
      <c r="F16" s="299"/>
      <c r="G16" s="299"/>
      <c r="H16" s="299"/>
      <c r="I16" s="299"/>
      <c r="J16" s="299"/>
      <c r="K16" s="299"/>
      <c r="L16" s="299"/>
      <c r="M16" s="323"/>
      <c r="N16" s="323"/>
      <c r="O16" s="323"/>
      <c r="P16" s="323"/>
      <c r="Q16" s="323"/>
      <c r="R16" s="323"/>
    </row>
    <row r="17" spans="1:18" ht="17.100000000000001" customHeight="1" x14ac:dyDescent="0.25">
      <c r="A17" s="280" t="s">
        <v>651</v>
      </c>
      <c r="C17" s="323"/>
      <c r="D17" s="323"/>
      <c r="E17" s="323"/>
      <c r="F17" s="323"/>
      <c r="G17" s="323"/>
      <c r="H17" s="323"/>
      <c r="I17" s="323"/>
      <c r="J17" s="323"/>
      <c r="K17" s="323"/>
      <c r="L17" s="323"/>
      <c r="M17" s="323"/>
      <c r="N17" s="323"/>
      <c r="O17" s="323"/>
      <c r="P17" s="323"/>
      <c r="Q17" s="323"/>
      <c r="R17" s="323"/>
    </row>
    <row r="18" spans="1:18" ht="13.8" thickBot="1" x14ac:dyDescent="0.3">
      <c r="A18" s="301"/>
      <c r="B18" s="301"/>
      <c r="C18" s="301"/>
      <c r="D18" s="301"/>
      <c r="E18" s="301"/>
      <c r="F18" s="301"/>
      <c r="G18" s="301"/>
      <c r="H18" s="301"/>
      <c r="I18" s="301"/>
      <c r="J18" s="301"/>
      <c r="K18" s="301"/>
      <c r="L18" s="301"/>
      <c r="M18" s="301"/>
      <c r="N18" s="301"/>
      <c r="O18" s="301"/>
      <c r="P18" s="301"/>
      <c r="Q18" s="301"/>
      <c r="R18" s="301"/>
    </row>
    <row r="19" spans="1:18" ht="13.8" thickBot="1" x14ac:dyDescent="0.3">
      <c r="A19" s="301"/>
      <c r="B19" s="301"/>
      <c r="C19" s="301"/>
      <c r="D19" s="301"/>
      <c r="E19" s="301"/>
      <c r="F19" s="301"/>
      <c r="G19" s="301"/>
      <c r="H19" s="301"/>
      <c r="I19" s="301"/>
      <c r="J19" s="301"/>
      <c r="K19" s="301" t="s">
        <v>414</v>
      </c>
      <c r="L19" s="301"/>
      <c r="M19" s="301"/>
      <c r="N19" s="316"/>
      <c r="O19" s="317"/>
      <c r="P19" s="318"/>
      <c r="Q19" s="318"/>
      <c r="R19" s="319"/>
    </row>
    <row r="20" spans="1:18" x14ac:dyDescent="0.25">
      <c r="A20" s="301"/>
      <c r="B20" s="301"/>
      <c r="C20" s="301"/>
      <c r="D20" s="301"/>
      <c r="E20" s="301"/>
      <c r="F20" s="301"/>
      <c r="G20" s="301"/>
      <c r="H20" s="301"/>
      <c r="I20" s="301"/>
      <c r="J20" s="301"/>
      <c r="K20" s="301"/>
      <c r="L20" s="301"/>
      <c r="M20" s="301"/>
      <c r="N20" s="301"/>
      <c r="O20" s="301"/>
      <c r="P20" s="301"/>
      <c r="Q20" s="301"/>
      <c r="R20" s="301"/>
    </row>
    <row r="21" spans="1:18" x14ac:dyDescent="0.25">
      <c r="A21" s="229" t="s">
        <v>333</v>
      </c>
      <c r="B21" s="302" t="s">
        <v>625</v>
      </c>
      <c r="C21" s="303"/>
      <c r="D21" s="304"/>
      <c r="E21" s="337" t="s">
        <v>626</v>
      </c>
      <c r="F21" s="338"/>
      <c r="G21" s="338"/>
      <c r="H21" s="338"/>
      <c r="I21" s="338"/>
      <c r="J21" s="338"/>
      <c r="K21" s="338"/>
      <c r="L21" s="338"/>
      <c r="M21" s="338"/>
      <c r="N21" s="338"/>
      <c r="O21" s="338"/>
      <c r="P21" s="338"/>
      <c r="Q21" s="338"/>
      <c r="R21" s="338"/>
    </row>
    <row r="22" spans="1:18" x14ac:dyDescent="0.25">
      <c r="A22" s="333" t="s">
        <v>627</v>
      </c>
      <c r="B22" s="333"/>
      <c r="C22" s="333"/>
      <c r="D22" s="333"/>
      <c r="E22" s="333"/>
      <c r="F22" s="333"/>
      <c r="G22" s="333"/>
      <c r="H22" s="333"/>
      <c r="I22" s="333"/>
      <c r="J22" s="333"/>
      <c r="K22" s="333"/>
      <c r="L22" s="333"/>
      <c r="M22" s="333"/>
      <c r="N22" s="333"/>
      <c r="O22" s="333"/>
      <c r="P22" s="333"/>
      <c r="Q22" s="333"/>
      <c r="R22" s="333"/>
    </row>
    <row r="23" spans="1:18" ht="9.9" customHeight="1" x14ac:dyDescent="0.25">
      <c r="A23" s="336"/>
      <c r="B23" s="336"/>
      <c r="C23" s="336"/>
      <c r="D23" s="336"/>
      <c r="E23" s="336"/>
      <c r="F23" s="336"/>
      <c r="G23" s="336"/>
      <c r="H23" s="336"/>
      <c r="I23" s="336"/>
      <c r="J23" s="336"/>
      <c r="K23" s="336"/>
      <c r="L23" s="336"/>
      <c r="M23" s="336"/>
      <c r="N23" s="336"/>
      <c r="O23" s="336"/>
      <c r="P23" s="336"/>
      <c r="Q23" s="336"/>
      <c r="R23" s="336"/>
    </row>
    <row r="24" spans="1:18" ht="9.9" customHeight="1" thickBot="1" x14ac:dyDescent="0.3">
      <c r="A24" s="327"/>
      <c r="B24" s="327"/>
      <c r="C24" s="327"/>
      <c r="D24" s="327"/>
      <c r="E24" s="327"/>
      <c r="F24" s="327"/>
      <c r="G24" s="327"/>
      <c r="H24" s="327"/>
      <c r="I24" s="327"/>
      <c r="J24" s="327"/>
      <c r="K24" s="327"/>
      <c r="L24" s="327"/>
      <c r="M24" s="327"/>
      <c r="N24" s="327"/>
      <c r="O24" s="327"/>
      <c r="P24" s="327"/>
      <c r="Q24" s="327"/>
      <c r="R24" s="327"/>
    </row>
    <row r="25" spans="1:18" ht="16.2" thickBot="1" x14ac:dyDescent="0.3">
      <c r="A25" s="229" t="s">
        <v>628</v>
      </c>
      <c r="B25" s="229"/>
      <c r="C25" s="302" t="s">
        <v>629</v>
      </c>
      <c r="D25" s="303"/>
      <c r="E25" s="304"/>
      <c r="F25" s="308" t="s">
        <v>630</v>
      </c>
      <c r="G25" s="309"/>
      <c r="H25" s="309"/>
      <c r="I25" s="309"/>
      <c r="J25" s="309"/>
      <c r="K25" s="309"/>
      <c r="L25" s="309"/>
      <c r="M25" s="310"/>
      <c r="N25" s="305" t="s">
        <v>625</v>
      </c>
      <c r="O25" s="306"/>
      <c r="P25" s="307"/>
      <c r="Q25" s="48"/>
    </row>
    <row r="26" spans="1:18" ht="8.25" customHeight="1" thickBot="1" x14ac:dyDescent="0.3">
      <c r="A26" s="301"/>
      <c r="B26" s="301"/>
      <c r="C26" s="301"/>
      <c r="D26" s="301"/>
      <c r="E26" s="301"/>
      <c r="F26" s="301"/>
      <c r="G26" s="301"/>
      <c r="H26" s="301"/>
      <c r="I26" s="301"/>
      <c r="J26" s="301"/>
      <c r="K26" s="301"/>
      <c r="L26" s="301"/>
      <c r="M26" s="301"/>
      <c r="N26" s="301"/>
      <c r="O26" s="301"/>
      <c r="P26" s="301"/>
      <c r="Q26" s="301"/>
      <c r="R26" s="301"/>
    </row>
    <row r="27" spans="1:18" ht="13.8" thickBot="1" x14ac:dyDescent="0.3">
      <c r="A27" s="328" t="s">
        <v>652</v>
      </c>
      <c r="B27" s="328"/>
      <c r="C27" s="328"/>
      <c r="D27" s="328"/>
      <c r="E27" s="328"/>
      <c r="F27" s="328"/>
      <c r="G27" s="328"/>
      <c r="H27" s="328"/>
      <c r="I27" s="328"/>
      <c r="J27" s="335"/>
      <c r="K27" s="305" t="s">
        <v>625</v>
      </c>
      <c r="L27" s="306"/>
      <c r="M27" s="307"/>
      <c r="N27" s="230" t="s">
        <v>334</v>
      </c>
      <c r="O27" s="305" t="s">
        <v>625</v>
      </c>
      <c r="P27" s="306"/>
      <c r="Q27" s="307"/>
    </row>
    <row r="28" spans="1:18" ht="7.5" customHeight="1" x14ac:dyDescent="0.25">
      <c r="A28" s="301"/>
      <c r="B28" s="301"/>
      <c r="C28" s="301"/>
      <c r="D28" s="301"/>
      <c r="E28" s="301"/>
      <c r="F28" s="301"/>
      <c r="G28" s="301"/>
      <c r="H28" s="301"/>
      <c r="I28" s="301"/>
      <c r="J28" s="301"/>
      <c r="K28" s="301"/>
      <c r="L28" s="301"/>
      <c r="M28" s="301"/>
      <c r="N28" s="301"/>
      <c r="O28" s="301"/>
      <c r="P28" s="301"/>
      <c r="Q28" s="301"/>
      <c r="R28" s="301"/>
    </row>
    <row r="29" spans="1:18" x14ac:dyDescent="0.25">
      <c r="A29" s="301"/>
      <c r="B29" s="301"/>
      <c r="C29" s="301"/>
      <c r="D29" s="301"/>
      <c r="E29" s="301"/>
      <c r="F29" s="328" t="s">
        <v>653</v>
      </c>
      <c r="G29" s="328"/>
      <c r="H29" s="328"/>
      <c r="I29" s="328"/>
      <c r="J29" s="329"/>
      <c r="K29" s="302" t="s">
        <v>625</v>
      </c>
      <c r="L29" s="303"/>
      <c r="M29" s="304"/>
      <c r="N29" s="230" t="s">
        <v>334</v>
      </c>
      <c r="O29" s="302" t="s">
        <v>625</v>
      </c>
      <c r="P29" s="303"/>
      <c r="Q29" s="304"/>
    </row>
    <row r="30" spans="1:18" ht="8.25" customHeight="1" x14ac:dyDescent="0.25">
      <c r="A30" s="301"/>
      <c r="B30" s="301"/>
      <c r="C30" s="301"/>
      <c r="D30" s="301"/>
      <c r="E30" s="301"/>
      <c r="F30" s="301"/>
      <c r="G30" s="301"/>
      <c r="H30" s="301"/>
      <c r="I30" s="301"/>
      <c r="J30" s="301"/>
      <c r="K30" s="301"/>
      <c r="L30" s="301"/>
      <c r="M30" s="301"/>
      <c r="N30" s="301"/>
      <c r="O30" s="301"/>
      <c r="P30" s="301"/>
      <c r="Q30" s="301"/>
      <c r="R30" s="301"/>
    </row>
    <row r="31" spans="1:18" ht="13.8" x14ac:dyDescent="0.25">
      <c r="A31" s="297" t="s">
        <v>552</v>
      </c>
      <c r="B31" s="297"/>
      <c r="C31" s="297"/>
      <c r="D31" s="297"/>
      <c r="E31" s="297"/>
      <c r="F31" s="297"/>
      <c r="G31" s="263" t="s">
        <v>553</v>
      </c>
      <c r="H31" s="262" t="s">
        <v>554</v>
      </c>
      <c r="I31" s="263" t="s">
        <v>555</v>
      </c>
      <c r="J31" s="297" t="s">
        <v>654</v>
      </c>
      <c r="K31" s="297"/>
      <c r="L31" s="297"/>
      <c r="M31" s="297"/>
      <c r="N31" s="297"/>
      <c r="O31" s="297"/>
      <c r="P31" s="297"/>
      <c r="Q31" s="297"/>
      <c r="R31" s="297"/>
    </row>
    <row r="32" spans="1:18" ht="6" customHeight="1" x14ac:dyDescent="0.25">
      <c r="A32" s="327"/>
      <c r="B32" s="327"/>
      <c r="C32" s="327"/>
      <c r="D32" s="327"/>
      <c r="E32" s="327"/>
      <c r="F32" s="327"/>
      <c r="G32" s="327"/>
      <c r="H32" s="327"/>
      <c r="I32" s="327"/>
      <c r="J32" s="327"/>
      <c r="K32" s="327"/>
      <c r="L32" s="327"/>
      <c r="M32" s="327"/>
      <c r="N32" s="327"/>
      <c r="O32" s="327"/>
      <c r="P32" s="327"/>
      <c r="Q32" s="327"/>
      <c r="R32" s="327"/>
    </row>
    <row r="33" spans="1:256" ht="15.6" x14ac:dyDescent="0.25">
      <c r="A33" s="332" t="s">
        <v>638</v>
      </c>
      <c r="B33" s="333"/>
      <c r="C33" s="333"/>
      <c r="D33" s="333"/>
      <c r="E33" s="333"/>
      <c r="F33" s="333"/>
      <c r="G33" s="333"/>
      <c r="H33" s="334"/>
      <c r="I33" s="332"/>
      <c r="J33" s="333"/>
      <c r="K33" s="333"/>
      <c r="L33" s="333"/>
      <c r="M33" s="333"/>
      <c r="N33" s="333"/>
      <c r="O33" s="333"/>
      <c r="P33" s="334"/>
      <c r="Q33" s="332"/>
      <c r="R33" s="333"/>
    </row>
    <row r="34" spans="1:256" x14ac:dyDescent="0.25">
      <c r="A34" s="296" t="s">
        <v>658</v>
      </c>
      <c r="B34" s="296"/>
      <c r="C34" s="296"/>
      <c r="D34" s="296"/>
      <c r="E34" s="296"/>
      <c r="F34" s="296"/>
      <c r="G34" s="296"/>
      <c r="H34" s="296"/>
      <c r="I34" s="296"/>
      <c r="J34" s="296"/>
      <c r="K34" s="296"/>
      <c r="L34" s="296"/>
      <c r="M34" s="296"/>
      <c r="N34" s="296"/>
      <c r="O34" s="296"/>
      <c r="P34" s="296"/>
      <c r="Q34" s="296"/>
      <c r="R34" s="296"/>
    </row>
    <row r="35" spans="1:256" x14ac:dyDescent="0.25">
      <c r="A35" s="296" t="s">
        <v>659</v>
      </c>
      <c r="B35" s="296"/>
      <c r="C35" s="296"/>
      <c r="D35" s="296"/>
      <c r="E35" s="296"/>
      <c r="F35" s="296"/>
      <c r="G35" s="296"/>
      <c r="H35" s="296"/>
      <c r="I35" s="296"/>
      <c r="J35" s="296"/>
      <c r="K35" s="296"/>
      <c r="L35" s="296"/>
      <c r="M35" s="296"/>
      <c r="N35" s="296"/>
      <c r="O35" s="296"/>
      <c r="P35" s="296"/>
      <c r="Q35" s="296"/>
      <c r="R35" s="296"/>
    </row>
    <row r="36" spans="1:256" x14ac:dyDescent="0.25">
      <c r="A36" s="296" t="s">
        <v>660</v>
      </c>
      <c r="B36" s="296"/>
      <c r="C36" s="296"/>
      <c r="D36" s="296"/>
      <c r="E36" s="296"/>
      <c r="F36" s="296"/>
      <c r="G36" s="296"/>
      <c r="H36" s="296"/>
      <c r="I36" s="296"/>
      <c r="J36" s="296"/>
      <c r="K36" s="296"/>
      <c r="L36" s="296"/>
      <c r="M36" s="296"/>
      <c r="N36" s="296"/>
      <c r="O36" s="296"/>
      <c r="P36" s="296"/>
      <c r="Q36" s="296"/>
      <c r="R36" s="296"/>
    </row>
    <row r="37" spans="1:256" x14ac:dyDescent="0.25">
      <c r="A37" s="312" t="s">
        <v>661</v>
      </c>
      <c r="B37" s="312"/>
      <c r="C37" s="312"/>
      <c r="D37" s="312"/>
      <c r="E37" s="312"/>
      <c r="F37" s="312"/>
      <c r="G37" s="312"/>
      <c r="H37" s="312"/>
      <c r="I37" s="312"/>
      <c r="J37" s="312"/>
      <c r="K37" s="312"/>
      <c r="L37" s="312"/>
      <c r="M37" s="312"/>
      <c r="N37" s="312"/>
      <c r="O37" s="312"/>
      <c r="P37" s="312"/>
      <c r="Q37" s="312"/>
      <c r="R37" s="312"/>
    </row>
    <row r="38" spans="1:256" ht="6.75" customHeight="1" x14ac:dyDescent="0.25">
      <c r="A38" s="301"/>
      <c r="B38" s="301"/>
      <c r="C38" s="301"/>
      <c r="D38" s="301"/>
      <c r="E38" s="301"/>
      <c r="F38" s="301"/>
      <c r="G38" s="301"/>
      <c r="H38" s="301"/>
      <c r="I38" s="301"/>
      <c r="J38" s="301"/>
      <c r="K38" s="301"/>
      <c r="L38" s="301"/>
      <c r="M38" s="301"/>
      <c r="N38" s="301"/>
      <c r="O38" s="301"/>
      <c r="P38" s="301"/>
      <c r="Q38" s="301"/>
      <c r="R38" s="301"/>
    </row>
    <row r="39" spans="1:256" ht="13.8" x14ac:dyDescent="0.25">
      <c r="A39" s="332" t="s">
        <v>616</v>
      </c>
      <c r="B39" s="333"/>
      <c r="C39" s="333"/>
      <c r="D39" s="333"/>
      <c r="E39" s="333"/>
      <c r="F39" s="333"/>
      <c r="G39" s="341" t="s">
        <v>656</v>
      </c>
      <c r="H39" s="341"/>
      <c r="I39" s="341"/>
      <c r="J39" s="341"/>
      <c r="K39" s="341"/>
      <c r="L39" s="341"/>
      <c r="M39" s="341"/>
      <c r="N39" s="342"/>
      <c r="O39" s="342"/>
      <c r="P39" s="342"/>
      <c r="Q39" s="342"/>
      <c r="R39" s="342"/>
    </row>
    <row r="40" spans="1:256" ht="13.8" x14ac:dyDescent="0.25">
      <c r="A40" s="281"/>
      <c r="B40" s="281"/>
      <c r="C40" s="281"/>
      <c r="D40" s="281"/>
      <c r="E40" s="281"/>
      <c r="F40" s="281"/>
      <c r="G40" s="341" t="s">
        <v>657</v>
      </c>
      <c r="H40" s="341"/>
      <c r="I40" s="341"/>
      <c r="J40" s="341"/>
      <c r="K40" s="341"/>
      <c r="L40" s="341"/>
      <c r="M40" s="341"/>
      <c r="N40" s="342"/>
      <c r="O40" s="342"/>
      <c r="P40" s="342"/>
      <c r="Q40" s="342"/>
      <c r="R40" s="342"/>
    </row>
    <row r="41" spans="1:256" x14ac:dyDescent="0.25">
      <c r="A41" s="343"/>
      <c r="B41" s="343"/>
      <c r="C41" s="343"/>
      <c r="D41" s="343"/>
      <c r="E41" s="343"/>
      <c r="F41" s="343"/>
      <c r="G41" s="343"/>
      <c r="H41" s="343"/>
      <c r="I41" s="343"/>
      <c r="J41" s="343"/>
      <c r="K41" s="343"/>
      <c r="L41" s="343"/>
      <c r="M41" s="343"/>
      <c r="N41" s="343"/>
      <c r="O41" s="343"/>
      <c r="P41" s="343"/>
      <c r="Q41" s="343"/>
      <c r="R41" s="343"/>
    </row>
    <row r="42" spans="1:256" s="231" customFormat="1" x14ac:dyDescent="0.25">
      <c r="A42" s="333" t="s">
        <v>342</v>
      </c>
      <c r="B42" s="333"/>
      <c r="C42" s="333"/>
      <c r="D42" s="333"/>
      <c r="E42" s="333"/>
      <c r="F42" s="333"/>
      <c r="G42" s="311"/>
      <c r="H42" s="311"/>
      <c r="I42" s="311"/>
      <c r="J42" s="282"/>
      <c r="K42" s="282"/>
      <c r="L42" s="282"/>
      <c r="M42" s="282"/>
      <c r="N42" s="282"/>
      <c r="O42" s="282"/>
      <c r="P42" s="282"/>
      <c r="Q42" s="282"/>
      <c r="R42" s="28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2"/>
      <c r="CP42" s="42"/>
      <c r="CQ42" s="42"/>
      <c r="CR42" s="42"/>
      <c r="CS42" s="42"/>
      <c r="CT42" s="42"/>
      <c r="CU42" s="42"/>
      <c r="CV42" s="42"/>
      <c r="CW42" s="42"/>
      <c r="CX42" s="42"/>
      <c r="CY42" s="42"/>
      <c r="CZ42" s="42"/>
      <c r="DA42" s="42"/>
      <c r="DB42" s="42"/>
      <c r="DC42" s="42"/>
      <c r="DD42" s="42"/>
      <c r="DE42" s="42"/>
      <c r="DF42" s="42"/>
      <c r="DG42" s="42"/>
      <c r="DH42" s="42"/>
      <c r="DI42" s="42"/>
      <c r="DJ42" s="42"/>
      <c r="DK42" s="42"/>
      <c r="DL42" s="42"/>
      <c r="DM42" s="42"/>
      <c r="DN42" s="42"/>
      <c r="DO42" s="42"/>
      <c r="DP42" s="42"/>
      <c r="DQ42" s="42"/>
      <c r="DR42" s="42"/>
      <c r="DS42" s="42"/>
      <c r="DT42" s="42"/>
      <c r="DU42" s="42"/>
      <c r="DV42" s="42"/>
      <c r="DW42" s="42"/>
      <c r="DX42" s="42"/>
      <c r="DY42" s="42"/>
      <c r="DZ42" s="42"/>
      <c r="EA42" s="42"/>
      <c r="EB42" s="42"/>
      <c r="EC42" s="42"/>
      <c r="ED42" s="42"/>
      <c r="EE42" s="42"/>
      <c r="EF42" s="42"/>
      <c r="EG42" s="42"/>
      <c r="EH42" s="42"/>
      <c r="EI42" s="42"/>
      <c r="EJ42" s="42"/>
      <c r="EK42" s="42"/>
      <c r="EL42" s="42"/>
      <c r="EM42" s="42"/>
      <c r="EN42" s="42"/>
      <c r="EO42" s="42"/>
      <c r="EP42" s="42"/>
      <c r="EQ42" s="42"/>
      <c r="ER42" s="42"/>
      <c r="ES42" s="42"/>
      <c r="ET42" s="42"/>
      <c r="EU42" s="42"/>
      <c r="EV42" s="42"/>
      <c r="EW42" s="42"/>
      <c r="EX42" s="42"/>
      <c r="EY42" s="42"/>
      <c r="EZ42" s="42"/>
      <c r="FA42" s="42"/>
      <c r="FB42" s="42"/>
      <c r="FC42" s="42"/>
      <c r="FD42" s="42"/>
      <c r="FE42" s="42"/>
      <c r="FF42" s="42"/>
      <c r="FG42" s="42"/>
      <c r="FH42" s="42"/>
      <c r="FI42" s="42"/>
      <c r="FJ42" s="42"/>
      <c r="FK42" s="42"/>
      <c r="FL42" s="42"/>
      <c r="FM42" s="42"/>
      <c r="FN42" s="42"/>
      <c r="FO42" s="42"/>
      <c r="FP42" s="42"/>
      <c r="FQ42" s="42"/>
      <c r="FR42" s="42"/>
      <c r="FS42" s="42"/>
      <c r="FT42" s="42"/>
      <c r="FU42" s="42"/>
      <c r="FV42" s="42"/>
      <c r="FW42" s="42"/>
      <c r="FX42" s="42"/>
      <c r="FY42" s="42"/>
      <c r="FZ42" s="42"/>
      <c r="GA42" s="42"/>
      <c r="GB42" s="42"/>
      <c r="GC42" s="42"/>
      <c r="GD42" s="42"/>
      <c r="GE42" s="42"/>
      <c r="GF42" s="42"/>
      <c r="GG42" s="42"/>
      <c r="GH42" s="42"/>
      <c r="GI42" s="42"/>
      <c r="GJ42" s="42"/>
      <c r="GK42" s="42"/>
      <c r="GL42" s="42"/>
      <c r="GM42" s="42"/>
      <c r="GN42" s="42"/>
      <c r="GO42" s="42"/>
      <c r="GP42" s="42"/>
      <c r="GQ42" s="42"/>
      <c r="GR42" s="42"/>
      <c r="GS42" s="42"/>
      <c r="GT42" s="42"/>
      <c r="GU42" s="42"/>
      <c r="GV42" s="42"/>
      <c r="GW42" s="42"/>
      <c r="GX42" s="42"/>
      <c r="GY42" s="42"/>
      <c r="GZ42" s="42"/>
      <c r="HA42" s="42"/>
      <c r="HB42" s="42"/>
      <c r="HC42" s="42"/>
      <c r="HD42" s="42"/>
      <c r="HE42" s="42"/>
      <c r="HF42" s="42"/>
      <c r="HG42" s="42"/>
      <c r="HH42" s="42"/>
      <c r="HI42" s="42"/>
      <c r="HJ42" s="42"/>
      <c r="HK42" s="42"/>
      <c r="HL42" s="42"/>
      <c r="HM42" s="42"/>
      <c r="HN42" s="42"/>
      <c r="HO42" s="42"/>
      <c r="HP42" s="42"/>
      <c r="HQ42" s="42"/>
      <c r="HR42" s="42"/>
      <c r="HS42" s="42"/>
      <c r="HT42" s="42"/>
      <c r="HU42" s="42"/>
      <c r="HV42" s="42"/>
      <c r="HW42" s="42"/>
      <c r="HX42" s="42"/>
      <c r="HY42" s="42"/>
      <c r="HZ42" s="42"/>
      <c r="IA42" s="42"/>
      <c r="IB42" s="42"/>
      <c r="IC42" s="42"/>
      <c r="ID42" s="42"/>
      <c r="IE42" s="42"/>
      <c r="IF42" s="42"/>
      <c r="IG42" s="42"/>
      <c r="IH42" s="42"/>
      <c r="II42" s="42"/>
      <c r="IJ42" s="42"/>
      <c r="IK42" s="42"/>
      <c r="IL42" s="42"/>
      <c r="IM42" s="42"/>
      <c r="IN42" s="42"/>
      <c r="IO42" s="42"/>
      <c r="IP42" s="42"/>
      <c r="IQ42" s="42"/>
      <c r="IR42" s="42"/>
      <c r="IS42" s="42"/>
      <c r="IT42" s="42"/>
      <c r="IU42" s="42"/>
      <c r="IV42" s="42"/>
    </row>
    <row r="43" spans="1:256" x14ac:dyDescent="0.25">
      <c r="H43" s="309" t="s">
        <v>335</v>
      </c>
      <c r="I43" s="309"/>
      <c r="J43" s="309"/>
      <c r="K43" s="309"/>
      <c r="L43" s="309"/>
      <c r="N43" s="309" t="s">
        <v>335</v>
      </c>
      <c r="O43" s="309"/>
      <c r="P43" s="309"/>
      <c r="Q43" s="309"/>
    </row>
    <row r="44" spans="1:256" x14ac:dyDescent="0.25">
      <c r="H44" s="309" t="s">
        <v>336</v>
      </c>
      <c r="I44" s="309"/>
      <c r="J44" s="309"/>
      <c r="K44" s="309"/>
      <c r="L44" s="309"/>
      <c r="N44" s="309" t="s">
        <v>336</v>
      </c>
      <c r="O44" s="309"/>
      <c r="P44" s="309"/>
      <c r="Q44" s="309"/>
    </row>
    <row r="45" spans="1:256" x14ac:dyDescent="0.25">
      <c r="H45" s="300"/>
      <c r="I45" s="300"/>
      <c r="J45" s="300"/>
      <c r="K45" s="300"/>
      <c r="L45" s="300"/>
      <c r="N45" s="300"/>
      <c r="O45" s="300"/>
      <c r="P45" s="300"/>
      <c r="Q45" s="300"/>
    </row>
    <row r="46" spans="1:256" x14ac:dyDescent="0.25">
      <c r="H46" s="300"/>
      <c r="I46" s="300"/>
      <c r="J46" s="300"/>
      <c r="K46" s="300"/>
      <c r="L46" s="300"/>
      <c r="N46" s="300"/>
      <c r="O46" s="300"/>
      <c r="P46" s="300"/>
      <c r="Q46" s="300"/>
    </row>
    <row r="47" spans="1:256" x14ac:dyDescent="0.25">
      <c r="H47" s="300"/>
      <c r="I47" s="300"/>
      <c r="J47" s="300"/>
      <c r="K47" s="300"/>
      <c r="L47" s="300"/>
      <c r="N47" s="300"/>
      <c r="O47" s="300"/>
      <c r="P47" s="300"/>
      <c r="Q47" s="300"/>
    </row>
    <row r="48" spans="1:256" x14ac:dyDescent="0.25">
      <c r="H48" s="300"/>
      <c r="I48" s="300"/>
      <c r="J48" s="300"/>
      <c r="K48" s="300"/>
      <c r="L48" s="300"/>
      <c r="N48" s="300"/>
      <c r="O48" s="300"/>
      <c r="P48" s="300"/>
      <c r="Q48" s="300"/>
    </row>
    <row r="49" spans="1:18" x14ac:dyDescent="0.25">
      <c r="H49" s="300"/>
      <c r="I49" s="300"/>
      <c r="J49" s="300"/>
      <c r="K49" s="300"/>
      <c r="L49" s="300"/>
      <c r="N49" s="300"/>
      <c r="O49" s="300"/>
      <c r="P49" s="300"/>
      <c r="Q49" s="300"/>
    </row>
    <row r="50" spans="1:18" x14ac:dyDescent="0.25">
      <c r="H50" s="300"/>
      <c r="I50" s="300"/>
      <c r="J50" s="300"/>
      <c r="K50" s="300"/>
      <c r="L50" s="300"/>
      <c r="N50" s="300"/>
      <c r="O50" s="300"/>
      <c r="P50" s="300"/>
      <c r="Q50" s="300"/>
    </row>
    <row r="51" spans="1:18" x14ac:dyDescent="0.25">
      <c r="H51" s="300"/>
      <c r="I51" s="300"/>
      <c r="J51" s="300"/>
      <c r="K51" s="300"/>
      <c r="L51" s="300"/>
      <c r="M51" s="227"/>
      <c r="N51" s="300"/>
      <c r="O51" s="300"/>
      <c r="P51" s="300"/>
      <c r="Q51" s="300"/>
      <c r="R51" s="227"/>
    </row>
    <row r="52" spans="1:18" ht="9.9" customHeight="1" x14ac:dyDescent="0.25">
      <c r="A52" s="228"/>
      <c r="B52" s="228"/>
      <c r="C52" s="228"/>
      <c r="D52" s="228"/>
      <c r="E52" s="228"/>
      <c r="F52" s="228"/>
      <c r="G52" s="228"/>
      <c r="H52" s="228"/>
      <c r="I52" s="228"/>
      <c r="J52" s="228"/>
      <c r="K52" s="228"/>
      <c r="L52" s="336"/>
      <c r="M52" s="336"/>
      <c r="N52" s="336"/>
      <c r="O52" s="336"/>
      <c r="P52" s="336"/>
      <c r="Q52" s="336"/>
      <c r="R52" s="336"/>
    </row>
    <row r="53" spans="1:18" x14ac:dyDescent="0.25">
      <c r="A53" s="340" t="s">
        <v>631</v>
      </c>
      <c r="B53" s="340"/>
      <c r="C53" s="340"/>
      <c r="D53" s="340"/>
      <c r="E53" s="340"/>
      <c r="F53" s="340"/>
      <c r="G53" s="340"/>
      <c r="H53" s="340"/>
      <c r="I53" s="340"/>
      <c r="J53" s="340"/>
      <c r="K53" s="340"/>
      <c r="L53" s="340"/>
      <c r="M53" s="340"/>
      <c r="N53" s="340"/>
      <c r="O53" s="340"/>
      <c r="P53" s="340"/>
      <c r="Q53" s="340"/>
      <c r="R53" s="340"/>
    </row>
    <row r="54" spans="1:18" x14ac:dyDescent="0.25">
      <c r="A54" s="339" t="s">
        <v>632</v>
      </c>
      <c r="B54" s="339"/>
      <c r="C54" s="339"/>
      <c r="D54" s="339"/>
      <c r="E54" s="339"/>
      <c r="F54" s="339"/>
      <c r="G54" s="339"/>
      <c r="H54" s="339"/>
      <c r="I54" s="339"/>
      <c r="J54" s="339"/>
      <c r="K54" s="339"/>
      <c r="L54" s="339"/>
      <c r="M54" s="339"/>
      <c r="N54" s="339"/>
      <c r="O54" s="339"/>
      <c r="P54" s="339"/>
      <c r="Q54" s="339"/>
      <c r="R54" s="339"/>
    </row>
    <row r="55" spans="1:18" x14ac:dyDescent="0.25">
      <c r="A55" s="339" t="s">
        <v>662</v>
      </c>
      <c r="B55" s="339"/>
      <c r="C55" s="339"/>
      <c r="D55" s="339"/>
      <c r="E55" s="339"/>
      <c r="F55" s="339"/>
      <c r="G55" s="339"/>
      <c r="H55" s="339"/>
      <c r="I55" s="339"/>
      <c r="J55" s="339"/>
      <c r="K55" s="339"/>
      <c r="L55" s="339"/>
      <c r="M55" s="339"/>
      <c r="N55" s="339"/>
      <c r="O55" s="339"/>
      <c r="P55" s="339"/>
      <c r="Q55" s="339"/>
      <c r="R55" s="339"/>
    </row>
    <row r="56" spans="1:18" x14ac:dyDescent="0.25">
      <c r="A56" s="339" t="s">
        <v>633</v>
      </c>
      <c r="B56" s="339"/>
      <c r="C56" s="339"/>
      <c r="D56" s="339"/>
      <c r="E56" s="339"/>
      <c r="F56" s="339"/>
      <c r="G56" s="339"/>
      <c r="H56" s="339"/>
      <c r="I56" s="339"/>
      <c r="J56" s="339"/>
      <c r="K56" s="339"/>
      <c r="L56" s="339"/>
      <c r="M56" s="339"/>
      <c r="N56" s="339"/>
      <c r="O56" s="339"/>
      <c r="P56" s="339"/>
      <c r="Q56" s="339"/>
      <c r="R56" s="339"/>
    </row>
    <row r="57" spans="1:18" x14ac:dyDescent="0.25">
      <c r="A57" s="339" t="s">
        <v>634</v>
      </c>
      <c r="B57" s="339"/>
      <c r="C57" s="339"/>
      <c r="D57" s="339"/>
      <c r="E57" s="339"/>
      <c r="F57" s="339"/>
      <c r="G57" s="339"/>
      <c r="H57" s="339"/>
      <c r="I57" s="339"/>
      <c r="J57" s="339"/>
      <c r="K57" s="339"/>
      <c r="L57" s="339"/>
      <c r="M57" s="339"/>
      <c r="N57" s="339"/>
      <c r="O57" s="339"/>
      <c r="P57" s="339"/>
      <c r="Q57" s="339"/>
      <c r="R57" s="339"/>
    </row>
    <row r="58" spans="1:18" x14ac:dyDescent="0.25">
      <c r="A58" s="339" t="s">
        <v>635</v>
      </c>
      <c r="B58" s="339"/>
      <c r="C58" s="339"/>
      <c r="D58" s="339"/>
      <c r="E58" s="339"/>
      <c r="F58" s="339"/>
      <c r="G58" s="339"/>
      <c r="H58" s="339"/>
      <c r="I58" s="339"/>
      <c r="J58" s="339"/>
      <c r="K58" s="339"/>
      <c r="L58" s="339"/>
      <c r="M58" s="339"/>
      <c r="N58" s="339"/>
      <c r="O58" s="339"/>
      <c r="P58" s="339"/>
      <c r="Q58" s="339"/>
      <c r="R58" s="339"/>
    </row>
    <row r="59" spans="1:18" x14ac:dyDescent="0.25">
      <c r="A59" s="339" t="s">
        <v>636</v>
      </c>
      <c r="B59" s="339"/>
      <c r="C59" s="339"/>
      <c r="D59" s="339"/>
      <c r="E59" s="339"/>
      <c r="F59" s="339"/>
      <c r="G59" s="339"/>
      <c r="H59" s="339"/>
      <c r="I59" s="339"/>
      <c r="J59" s="339"/>
      <c r="K59" s="339"/>
      <c r="L59" s="339"/>
      <c r="M59" s="339"/>
      <c r="N59" s="339"/>
      <c r="O59" s="339"/>
      <c r="P59" s="339"/>
      <c r="Q59" s="339"/>
      <c r="R59" s="339"/>
    </row>
    <row r="60" spans="1:18" x14ac:dyDescent="0.25">
      <c r="R60" s="286" t="s">
        <v>637</v>
      </c>
    </row>
  </sheetData>
  <sheetProtection algorithmName="SHA-512" hashValue="xRiD6hc1ikJ93mF8AN93cbYoEJBNkvBGiXdD9jQWWqgBI52IaEAZrv+JdGZD0awe4HaPklIDyEoJnKw9L1RPQQ==" saltValue="OS3Xi1ljKM0Svij1kGLnqQ==" spinCount="100000" sheet="1" formatCells="0"/>
  <mergeCells count="89">
    <mergeCell ref="A42:F42"/>
    <mergeCell ref="G39:M39"/>
    <mergeCell ref="G40:M40"/>
    <mergeCell ref="N39:R39"/>
    <mergeCell ref="N40:R40"/>
    <mergeCell ref="A41:R41"/>
    <mergeCell ref="A39:F39"/>
    <mergeCell ref="A59:R59"/>
    <mergeCell ref="L52:R52"/>
    <mergeCell ref="N44:Q44"/>
    <mergeCell ref="N43:Q43"/>
    <mergeCell ref="H51:L51"/>
    <mergeCell ref="N45:Q49"/>
    <mergeCell ref="N50:Q50"/>
    <mergeCell ref="N51:Q51"/>
    <mergeCell ref="A55:R55"/>
    <mergeCell ref="H44:L44"/>
    <mergeCell ref="H50:L50"/>
    <mergeCell ref="A58:R58"/>
    <mergeCell ref="A57:R57"/>
    <mergeCell ref="A53:R53"/>
    <mergeCell ref="A54:R54"/>
    <mergeCell ref="A56:R56"/>
    <mergeCell ref="A33:R33"/>
    <mergeCell ref="E16:R16"/>
    <mergeCell ref="C17:R17"/>
    <mergeCell ref="A27:J27"/>
    <mergeCell ref="A28:R28"/>
    <mergeCell ref="A23:R23"/>
    <mergeCell ref="A24:R24"/>
    <mergeCell ref="A31:F31"/>
    <mergeCell ref="O29:Q29"/>
    <mergeCell ref="E21:R21"/>
    <mergeCell ref="K27:M27"/>
    <mergeCell ref="A22:R22"/>
    <mergeCell ref="A30:R30"/>
    <mergeCell ref="A26:R26"/>
    <mergeCell ref="O27:Q27"/>
    <mergeCell ref="A32:R32"/>
    <mergeCell ref="F29:J29"/>
    <mergeCell ref="A6:R6"/>
    <mergeCell ref="A8:R8"/>
    <mergeCell ref="A29:E29"/>
    <mergeCell ref="K29:M29"/>
    <mergeCell ref="Q12:R12"/>
    <mergeCell ref="C12:M12"/>
    <mergeCell ref="B9:R9"/>
    <mergeCell ref="A12:B12"/>
    <mergeCell ref="A10:R10"/>
    <mergeCell ref="A7:R7"/>
    <mergeCell ref="C11:R11"/>
    <mergeCell ref="O4:R4"/>
    <mergeCell ref="A3:R3"/>
    <mergeCell ref="F1:J1"/>
    <mergeCell ref="F2:J2"/>
    <mergeCell ref="A4:E4"/>
    <mergeCell ref="B2:E2"/>
    <mergeCell ref="Q1:R1"/>
    <mergeCell ref="A18:R18"/>
    <mergeCell ref="A19:J19"/>
    <mergeCell ref="A14:B14"/>
    <mergeCell ref="A15:K15"/>
    <mergeCell ref="Q2:R2"/>
    <mergeCell ref="H13:R13"/>
    <mergeCell ref="J14:R14"/>
    <mergeCell ref="K19:N19"/>
    <mergeCell ref="C14:I14"/>
    <mergeCell ref="O19:R19"/>
    <mergeCell ref="O1:P1"/>
    <mergeCell ref="O2:P2"/>
    <mergeCell ref="B1:E1"/>
    <mergeCell ref="F4:N4"/>
    <mergeCell ref="A5:R5"/>
    <mergeCell ref="A34:R34"/>
    <mergeCell ref="J31:R31"/>
    <mergeCell ref="C13:D13"/>
    <mergeCell ref="L15:R15"/>
    <mergeCell ref="H45:L49"/>
    <mergeCell ref="A20:R20"/>
    <mergeCell ref="C25:E25"/>
    <mergeCell ref="N25:P25"/>
    <mergeCell ref="F25:M25"/>
    <mergeCell ref="A36:R36"/>
    <mergeCell ref="G42:I42"/>
    <mergeCell ref="H43:L43"/>
    <mergeCell ref="B21:D21"/>
    <mergeCell ref="A38:R38"/>
    <mergeCell ref="A35:R35"/>
    <mergeCell ref="A37:R37"/>
  </mergeCells>
  <pageMargins left="0.23622047244094491" right="0.23622047244094491" top="0.39370078740157483" bottom="0.39370078740157483" header="0.15748031496062992" footer="0.19685039370078741"/>
  <pageSetup paperSize="9" orientation="portrait" horizontalDpi="300" verticalDpi="300"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77517F-7ECE-4F8E-A926-E9F433FB9F69}">
  <sheetPr codeName="Blad6">
    <tabColor indexed="13"/>
    <pageSetUpPr fitToPage="1"/>
  </sheetPr>
  <dimension ref="A1:N66"/>
  <sheetViews>
    <sheetView topLeftCell="A15" zoomScaleNormal="100" workbookViewId="0">
      <selection activeCell="P47" sqref="P47"/>
    </sheetView>
  </sheetViews>
  <sheetFormatPr defaultColWidth="9.109375" defaultRowHeight="13.2" x14ac:dyDescent="0.25"/>
  <cols>
    <col min="1" max="1" width="13.33203125" style="42" customWidth="1"/>
    <col min="2" max="2" width="5.109375" style="42" customWidth="1"/>
    <col min="3" max="3" width="9.33203125" style="42" customWidth="1"/>
    <col min="4" max="4" width="12.44140625" style="42" customWidth="1"/>
    <col min="5" max="5" width="6.33203125" style="42" customWidth="1"/>
    <col min="6" max="6" width="9.88671875" style="42" customWidth="1"/>
    <col min="7" max="7" width="4.88671875" style="42" hidden="1" customWidth="1"/>
    <col min="8" max="8" width="5.88671875" style="42" hidden="1" customWidth="1"/>
    <col min="9" max="9" width="7.44140625" style="42" customWidth="1"/>
    <col min="10" max="10" width="5.6640625" style="42" customWidth="1"/>
    <col min="11" max="11" width="10.6640625" style="42" customWidth="1"/>
    <col min="12" max="12" width="9.6640625" style="42" customWidth="1"/>
    <col min="13" max="13" width="13.33203125" style="42" customWidth="1"/>
    <col min="14" max="14" width="1.6640625" style="42" customWidth="1"/>
    <col min="15" max="16384" width="9.109375" style="42"/>
  </cols>
  <sheetData>
    <row r="1" spans="1:14" x14ac:dyDescent="0.25">
      <c r="A1" s="277" t="s">
        <v>330</v>
      </c>
      <c r="B1" s="352">
        <f>Totalen!B167</f>
        <v>0</v>
      </c>
      <c r="C1" s="353"/>
      <c r="D1" s="354"/>
      <c r="E1" s="355"/>
      <c r="F1" s="356"/>
      <c r="G1" s="228"/>
      <c r="H1" s="228"/>
      <c r="I1" s="228"/>
      <c r="J1" s="141"/>
      <c r="K1" s="336"/>
      <c r="L1" s="357"/>
      <c r="M1" s="358" t="s">
        <v>655</v>
      </c>
      <c r="N1" s="359"/>
    </row>
    <row r="2" spans="1:14" x14ac:dyDescent="0.25">
      <c r="A2" s="327"/>
      <c r="B2" s="327"/>
      <c r="C2" s="327"/>
      <c r="D2" s="327"/>
      <c r="E2" s="327"/>
      <c r="F2" s="327"/>
      <c r="G2" s="327"/>
      <c r="H2" s="327"/>
      <c r="I2" s="327"/>
      <c r="J2" s="327"/>
      <c r="K2" s="327"/>
      <c r="L2" s="327"/>
      <c r="M2" s="327"/>
      <c r="N2" s="327"/>
    </row>
    <row r="3" spans="1:14" ht="13.8" thickBot="1" x14ac:dyDescent="0.3">
      <c r="A3" s="301"/>
      <c r="B3" s="301"/>
      <c r="C3" s="301"/>
      <c r="D3" s="301"/>
      <c r="E3" s="301"/>
      <c r="F3" s="301"/>
      <c r="G3" s="301"/>
      <c r="H3" s="301"/>
      <c r="I3" s="301"/>
      <c r="J3" s="301"/>
      <c r="K3" s="301"/>
      <c r="L3" s="301"/>
      <c r="M3" s="301"/>
      <c r="N3" s="301"/>
    </row>
    <row r="4" spans="1:14" ht="15" customHeight="1" x14ac:dyDescent="0.25">
      <c r="B4" s="348" t="s">
        <v>639</v>
      </c>
      <c r="C4" s="349"/>
      <c r="D4" s="349"/>
      <c r="E4" s="349"/>
      <c r="F4" s="349"/>
      <c r="G4" s="349"/>
      <c r="H4" s="349"/>
      <c r="I4" s="349"/>
      <c r="J4" s="349"/>
      <c r="K4" s="349"/>
      <c r="L4" s="350"/>
      <c r="M4" s="325"/>
      <c r="N4" s="325"/>
    </row>
    <row r="5" spans="1:14" ht="15" customHeight="1" x14ac:dyDescent="0.25">
      <c r="B5" s="360" t="s">
        <v>640</v>
      </c>
      <c r="C5" s="325"/>
      <c r="D5" s="325"/>
      <c r="E5" s="325"/>
      <c r="F5" s="325"/>
      <c r="G5" s="325"/>
      <c r="H5" s="325"/>
      <c r="I5" s="325"/>
      <c r="J5" s="325"/>
      <c r="K5" s="325"/>
      <c r="L5" s="361"/>
      <c r="M5" s="325"/>
      <c r="N5" s="325"/>
    </row>
    <row r="6" spans="1:14" ht="15" customHeight="1" thickBot="1" x14ac:dyDescent="0.3">
      <c r="B6" s="344" t="s">
        <v>641</v>
      </c>
      <c r="C6" s="345"/>
      <c r="D6" s="345"/>
      <c r="E6" s="345"/>
      <c r="F6" s="345"/>
      <c r="G6" s="345"/>
      <c r="H6" s="345"/>
      <c r="I6" s="345"/>
      <c r="J6" s="345"/>
      <c r="K6" s="345"/>
      <c r="L6" s="346"/>
      <c r="M6" s="325"/>
      <c r="N6" s="325"/>
    </row>
    <row r="7" spans="1:14" x14ac:dyDescent="0.25">
      <c r="A7" s="301"/>
      <c r="B7" s="301"/>
      <c r="C7" s="301"/>
      <c r="D7" s="301"/>
      <c r="E7" s="301"/>
      <c r="F7" s="301"/>
      <c r="G7" s="301"/>
      <c r="H7" s="301"/>
      <c r="I7" s="301"/>
      <c r="J7" s="301"/>
      <c r="K7" s="301"/>
      <c r="L7" s="301"/>
      <c r="M7" s="301"/>
      <c r="N7" s="301"/>
    </row>
    <row r="8" spans="1:14" x14ac:dyDescent="0.25">
      <c r="A8" s="227"/>
      <c r="B8" s="227"/>
      <c r="C8" s="227"/>
      <c r="D8" s="227"/>
      <c r="E8" s="227"/>
      <c r="F8" s="227"/>
      <c r="G8" s="227"/>
      <c r="H8" s="227"/>
      <c r="I8" s="227"/>
      <c r="J8" s="227"/>
      <c r="K8" s="227"/>
      <c r="L8" s="227"/>
      <c r="M8" s="227"/>
      <c r="N8" s="227"/>
    </row>
    <row r="9" spans="1:14" x14ac:dyDescent="0.25">
      <c r="A9" s="301"/>
      <c r="B9" s="301"/>
      <c r="C9" s="301"/>
      <c r="D9" s="301"/>
      <c r="E9" s="301"/>
      <c r="F9" s="301"/>
      <c r="G9" s="301"/>
      <c r="H9" s="301"/>
      <c r="I9" s="301"/>
      <c r="J9" s="301"/>
      <c r="K9" s="301"/>
      <c r="L9" s="301"/>
      <c r="M9" s="301"/>
      <c r="N9" s="301"/>
    </row>
    <row r="10" spans="1:14" x14ac:dyDescent="0.25">
      <c r="A10" s="330" t="s">
        <v>642</v>
      </c>
      <c r="B10" s="330"/>
      <c r="C10" s="330"/>
      <c r="D10" s="330"/>
      <c r="E10" s="330"/>
      <c r="F10" s="330"/>
      <c r="G10" s="330"/>
      <c r="H10" s="330"/>
      <c r="I10" s="330"/>
      <c r="J10" s="330"/>
      <c r="K10" s="330"/>
      <c r="L10" s="330"/>
      <c r="M10" s="330"/>
      <c r="N10" s="330"/>
    </row>
    <row r="11" spans="1:14" x14ac:dyDescent="0.25">
      <c r="A11" s="59"/>
      <c r="B11" s="59"/>
      <c r="C11" s="59"/>
      <c r="D11" s="59"/>
      <c r="E11" s="59"/>
      <c r="F11" s="59"/>
      <c r="G11" s="59"/>
      <c r="H11" s="59"/>
      <c r="I11" s="59"/>
      <c r="J11" s="59"/>
      <c r="K11" s="59"/>
      <c r="L11" s="59"/>
      <c r="M11" s="59"/>
      <c r="N11" s="59"/>
    </row>
    <row r="12" spans="1:14" s="280" customFormat="1" x14ac:dyDescent="0.25">
      <c r="A12" s="351" t="s">
        <v>415</v>
      </c>
      <c r="B12" s="351"/>
      <c r="C12" s="351"/>
      <c r="D12" s="351"/>
      <c r="E12" s="351"/>
      <c r="F12" s="351"/>
      <c r="G12" s="351"/>
      <c r="H12" s="351"/>
      <c r="I12" s="351"/>
      <c r="J12" s="351"/>
      <c r="K12" s="351"/>
      <c r="L12" s="351"/>
      <c r="M12" s="351"/>
      <c r="N12" s="59"/>
    </row>
    <row r="13" spans="1:14" s="280" customFormat="1" x14ac:dyDescent="0.25">
      <c r="A13" s="315" t="s">
        <v>643</v>
      </c>
      <c r="B13" s="315"/>
      <c r="C13" s="315"/>
      <c r="D13" s="315"/>
      <c r="E13" s="315"/>
      <c r="F13" s="315"/>
      <c r="G13" s="315"/>
      <c r="H13" s="315"/>
      <c r="I13" s="315"/>
      <c r="J13" s="315"/>
      <c r="K13" s="315"/>
      <c r="L13" s="315"/>
      <c r="M13" s="315"/>
      <c r="N13" s="283"/>
    </row>
    <row r="14" spans="1:14" s="280" customFormat="1" x14ac:dyDescent="0.25">
      <c r="A14" s="314" t="s">
        <v>644</v>
      </c>
      <c r="B14" s="314"/>
      <c r="C14" s="314"/>
      <c r="D14" s="314"/>
      <c r="E14" s="314"/>
      <c r="F14" s="314"/>
      <c r="G14" s="314"/>
      <c r="H14" s="314"/>
      <c r="I14" s="314"/>
      <c r="J14" s="314"/>
      <c r="K14" s="314"/>
      <c r="L14" s="314"/>
      <c r="M14" s="314"/>
      <c r="N14" s="283"/>
    </row>
    <row r="15" spans="1:14" s="280" customFormat="1" x14ac:dyDescent="0.25">
      <c r="A15" s="299"/>
      <c r="B15" s="299"/>
      <c r="C15" s="299"/>
      <c r="D15" s="299"/>
      <c r="E15" s="299"/>
      <c r="F15" s="299"/>
      <c r="G15" s="299"/>
      <c r="H15" s="299"/>
      <c r="I15" s="299"/>
      <c r="J15" s="299"/>
      <c r="K15" s="299"/>
      <c r="L15" s="299"/>
      <c r="M15" s="299"/>
      <c r="N15" s="283"/>
    </row>
    <row r="16" spans="1:14" s="280" customFormat="1" x14ac:dyDescent="0.25">
      <c r="A16" s="299"/>
      <c r="B16" s="299"/>
      <c r="C16" s="299"/>
      <c r="D16" s="299"/>
      <c r="E16" s="299"/>
      <c r="F16" s="299"/>
      <c r="G16" s="299"/>
      <c r="H16" s="299"/>
      <c r="I16" s="299"/>
      <c r="J16" s="299"/>
      <c r="K16" s="299"/>
      <c r="L16" s="299"/>
      <c r="M16" s="299"/>
      <c r="N16" s="283"/>
    </row>
    <row r="17" spans="1:14" s="280" customFormat="1" x14ac:dyDescent="0.25">
      <c r="A17" s="299"/>
      <c r="B17" s="299"/>
      <c r="C17" s="299"/>
      <c r="D17" s="299"/>
      <c r="E17" s="299"/>
      <c r="F17" s="299"/>
      <c r="G17" s="299"/>
      <c r="H17" s="299"/>
      <c r="I17" s="299"/>
      <c r="J17" s="299"/>
      <c r="K17" s="299"/>
      <c r="L17" s="299"/>
      <c r="M17" s="299"/>
      <c r="N17" s="283"/>
    </row>
    <row r="18" spans="1:14" s="280" customFormat="1" x14ac:dyDescent="0.25">
      <c r="A18" s="299"/>
      <c r="B18" s="299"/>
      <c r="C18" s="299"/>
      <c r="D18" s="299"/>
      <c r="E18" s="299"/>
      <c r="F18" s="299"/>
      <c r="G18" s="299"/>
      <c r="H18" s="299"/>
      <c r="I18" s="299"/>
      <c r="J18" s="299"/>
      <c r="K18" s="299"/>
      <c r="L18" s="299"/>
      <c r="M18" s="299"/>
      <c r="N18" s="283"/>
    </row>
    <row r="19" spans="1:14" s="280" customFormat="1" x14ac:dyDescent="0.25">
      <c r="A19" s="323"/>
      <c r="B19" s="323"/>
      <c r="C19" s="323"/>
      <c r="D19" s="323"/>
      <c r="E19" s="323"/>
      <c r="F19" s="323"/>
      <c r="G19" s="323"/>
      <c r="H19" s="323"/>
      <c r="I19" s="323"/>
      <c r="J19" s="323"/>
      <c r="K19" s="323"/>
      <c r="L19" s="323"/>
      <c r="M19" s="323"/>
      <c r="N19" s="283"/>
    </row>
    <row r="20" spans="1:14" s="280" customFormat="1" x14ac:dyDescent="0.25">
      <c r="A20" s="323"/>
      <c r="B20" s="323"/>
      <c r="C20" s="323"/>
      <c r="D20" s="323"/>
      <c r="E20" s="323"/>
      <c r="F20" s="323"/>
      <c r="G20" s="323"/>
      <c r="H20" s="323"/>
      <c r="I20" s="323"/>
      <c r="J20" s="323"/>
      <c r="K20" s="323"/>
      <c r="L20" s="323"/>
      <c r="M20" s="323"/>
      <c r="N20" s="283"/>
    </row>
    <row r="21" spans="1:14" s="280" customFormat="1" x14ac:dyDescent="0.25">
      <c r="A21" s="323"/>
      <c r="B21" s="323"/>
      <c r="C21" s="323"/>
      <c r="D21" s="323"/>
      <c r="E21" s="323"/>
      <c r="F21" s="323"/>
      <c r="G21" s="323"/>
      <c r="H21" s="323"/>
      <c r="I21" s="323"/>
      <c r="J21" s="323"/>
      <c r="K21" s="323"/>
      <c r="L21" s="323"/>
      <c r="M21" s="323"/>
      <c r="N21" s="283"/>
    </row>
    <row r="22" spans="1:14" s="280" customFormat="1" x14ac:dyDescent="0.25">
      <c r="A22" s="323"/>
      <c r="B22" s="323"/>
      <c r="C22" s="323"/>
      <c r="D22" s="323"/>
      <c r="E22" s="323"/>
      <c r="F22" s="323"/>
      <c r="G22" s="323"/>
      <c r="H22" s="323"/>
      <c r="I22" s="323"/>
      <c r="J22" s="323"/>
      <c r="K22" s="323"/>
      <c r="L22" s="323"/>
      <c r="M22" s="323"/>
      <c r="N22" s="283"/>
    </row>
    <row r="23" spans="1:14" s="280" customFormat="1" x14ac:dyDescent="0.25">
      <c r="A23" s="323"/>
      <c r="B23" s="323"/>
      <c r="C23" s="323"/>
      <c r="D23" s="323"/>
      <c r="E23" s="323"/>
      <c r="F23" s="323"/>
      <c r="G23" s="323"/>
      <c r="H23" s="323"/>
      <c r="I23" s="323"/>
      <c r="J23" s="323"/>
      <c r="K23" s="323"/>
      <c r="L23" s="323"/>
      <c r="M23" s="323"/>
      <c r="N23" s="283"/>
    </row>
    <row r="24" spans="1:14" s="280" customFormat="1" x14ac:dyDescent="0.25">
      <c r="A24" s="323"/>
      <c r="B24" s="323"/>
      <c r="C24" s="323"/>
      <c r="D24" s="323"/>
      <c r="E24" s="323"/>
      <c r="F24" s="323"/>
      <c r="G24" s="323"/>
      <c r="H24" s="323"/>
      <c r="I24" s="323"/>
      <c r="J24" s="323"/>
      <c r="K24" s="323"/>
      <c r="L24" s="323"/>
      <c r="M24" s="323"/>
      <c r="N24" s="283"/>
    </row>
    <row r="25" spans="1:14" s="280" customFormat="1" x14ac:dyDescent="0.25">
      <c r="A25" s="323"/>
      <c r="B25" s="323"/>
      <c r="C25" s="323"/>
      <c r="D25" s="323"/>
      <c r="E25" s="323"/>
      <c r="F25" s="323"/>
      <c r="G25" s="323"/>
      <c r="H25" s="323"/>
      <c r="I25" s="323"/>
      <c r="J25" s="323"/>
      <c r="K25" s="323"/>
      <c r="L25" s="323"/>
      <c r="M25" s="323"/>
      <c r="N25" s="283"/>
    </row>
    <row r="26" spans="1:14" s="280" customFormat="1" x14ac:dyDescent="0.25">
      <c r="A26" s="323"/>
      <c r="B26" s="323"/>
      <c r="C26" s="323"/>
      <c r="D26" s="323"/>
      <c r="E26" s="323"/>
      <c r="F26" s="323"/>
      <c r="G26" s="323"/>
      <c r="H26" s="323"/>
      <c r="I26" s="323"/>
      <c r="J26" s="323"/>
      <c r="K26" s="323"/>
      <c r="L26" s="323"/>
      <c r="M26" s="323"/>
      <c r="N26" s="283"/>
    </row>
    <row r="27" spans="1:14" s="280" customFormat="1" x14ac:dyDescent="0.25">
      <c r="A27" s="323"/>
      <c r="B27" s="323"/>
      <c r="C27" s="323"/>
      <c r="D27" s="323"/>
      <c r="E27" s="323"/>
      <c r="F27" s="323"/>
      <c r="G27" s="323"/>
      <c r="H27" s="323"/>
      <c r="I27" s="323"/>
      <c r="J27" s="323"/>
      <c r="K27" s="323"/>
      <c r="L27" s="323"/>
      <c r="M27" s="323"/>
      <c r="N27" s="283"/>
    </row>
    <row r="28" spans="1:14" s="280" customFormat="1" x14ac:dyDescent="0.25">
      <c r="A28" s="323"/>
      <c r="B28" s="323"/>
      <c r="C28" s="323"/>
      <c r="D28" s="323"/>
      <c r="E28" s="323"/>
      <c r="F28" s="323"/>
      <c r="G28" s="323"/>
      <c r="H28" s="323"/>
      <c r="I28" s="323"/>
      <c r="J28" s="323"/>
      <c r="K28" s="323"/>
      <c r="L28" s="323"/>
      <c r="M28" s="323"/>
      <c r="N28" s="283"/>
    </row>
    <row r="29" spans="1:14" s="280" customFormat="1" x14ac:dyDescent="0.25">
      <c r="A29" s="323"/>
      <c r="B29" s="323"/>
      <c r="C29" s="323"/>
      <c r="D29" s="323"/>
      <c r="E29" s="323"/>
      <c r="F29" s="323"/>
      <c r="G29" s="323"/>
      <c r="H29" s="323"/>
      <c r="I29" s="323"/>
      <c r="J29" s="323"/>
      <c r="K29" s="323"/>
      <c r="L29" s="323"/>
      <c r="M29" s="323"/>
      <c r="N29" s="283"/>
    </row>
    <row r="30" spans="1:14" s="280" customFormat="1" x14ac:dyDescent="0.25">
      <c r="A30" s="323"/>
      <c r="B30" s="323"/>
      <c r="C30" s="323"/>
      <c r="D30" s="323"/>
      <c r="E30" s="323"/>
      <c r="F30" s="323"/>
      <c r="G30" s="323"/>
      <c r="H30" s="323"/>
      <c r="I30" s="323"/>
      <c r="J30" s="323"/>
      <c r="K30" s="323"/>
      <c r="L30" s="323"/>
      <c r="M30" s="323"/>
      <c r="N30" s="283"/>
    </row>
    <row r="31" spans="1:14" s="280" customFormat="1" x14ac:dyDescent="0.25">
      <c r="A31" s="323"/>
      <c r="B31" s="323"/>
      <c r="C31" s="323"/>
      <c r="D31" s="323"/>
      <c r="E31" s="323"/>
      <c r="F31" s="323"/>
      <c r="G31" s="323"/>
      <c r="H31" s="323"/>
      <c r="I31" s="323"/>
      <c r="J31" s="323"/>
      <c r="K31" s="323"/>
      <c r="L31" s="323"/>
      <c r="M31" s="323"/>
      <c r="N31" s="283"/>
    </row>
    <row r="32" spans="1:14" s="280" customFormat="1" x14ac:dyDescent="0.25">
      <c r="A32" s="323"/>
      <c r="B32" s="323"/>
      <c r="C32" s="323"/>
      <c r="D32" s="323"/>
      <c r="E32" s="323"/>
      <c r="F32" s="323"/>
      <c r="G32" s="323"/>
      <c r="H32" s="323"/>
      <c r="I32" s="323"/>
      <c r="J32" s="323"/>
      <c r="K32" s="323"/>
      <c r="L32" s="323"/>
      <c r="M32" s="323"/>
      <c r="N32" s="283"/>
    </row>
    <row r="33" spans="1:14" s="280" customFormat="1" x14ac:dyDescent="0.25">
      <c r="A33" s="323"/>
      <c r="B33" s="323"/>
      <c r="C33" s="323"/>
      <c r="D33" s="323"/>
      <c r="E33" s="323"/>
      <c r="F33" s="323"/>
      <c r="G33" s="323"/>
      <c r="H33" s="323"/>
      <c r="I33" s="323"/>
      <c r="J33" s="323"/>
      <c r="K33" s="323"/>
      <c r="L33" s="323"/>
      <c r="M33" s="323"/>
      <c r="N33" s="283"/>
    </row>
    <row r="34" spans="1:14" s="280" customFormat="1" x14ac:dyDescent="0.25">
      <c r="A34" s="323"/>
      <c r="B34" s="323"/>
      <c r="C34" s="323"/>
      <c r="D34" s="323"/>
      <c r="E34" s="323"/>
      <c r="F34" s="323"/>
      <c r="G34" s="323"/>
      <c r="H34" s="323"/>
      <c r="I34" s="323"/>
      <c r="J34" s="323"/>
      <c r="K34" s="323"/>
      <c r="L34" s="323"/>
      <c r="M34" s="323"/>
      <c r="N34" s="283"/>
    </row>
    <row r="35" spans="1:14" s="280" customFormat="1" x14ac:dyDescent="0.25">
      <c r="A35" s="323"/>
      <c r="B35" s="323"/>
      <c r="C35" s="323"/>
      <c r="D35" s="323"/>
      <c r="E35" s="323"/>
      <c r="F35" s="323"/>
      <c r="G35" s="323"/>
      <c r="H35" s="323"/>
      <c r="I35" s="323"/>
      <c r="J35" s="323"/>
      <c r="K35" s="323"/>
      <c r="L35" s="323"/>
      <c r="M35" s="323"/>
      <c r="N35" s="283"/>
    </row>
    <row r="36" spans="1:14" s="280" customFormat="1" x14ac:dyDescent="0.25">
      <c r="A36" s="323"/>
      <c r="B36" s="323"/>
      <c r="C36" s="323"/>
      <c r="D36" s="323"/>
      <c r="E36" s="323"/>
      <c r="F36" s="323"/>
      <c r="G36" s="323"/>
      <c r="H36" s="323"/>
      <c r="I36" s="323"/>
      <c r="J36" s="323"/>
      <c r="K36" s="323"/>
      <c r="L36" s="323"/>
      <c r="M36" s="323"/>
      <c r="N36" s="283"/>
    </row>
    <row r="37" spans="1:14" s="280" customFormat="1" x14ac:dyDescent="0.25">
      <c r="A37" s="299"/>
      <c r="B37" s="299"/>
      <c r="C37" s="299"/>
      <c r="D37" s="299"/>
      <c r="E37" s="299"/>
      <c r="F37" s="299"/>
      <c r="G37" s="299"/>
      <c r="H37" s="299"/>
      <c r="I37" s="299"/>
      <c r="J37" s="299"/>
      <c r="K37" s="299"/>
      <c r="L37" s="299"/>
      <c r="M37" s="299"/>
      <c r="N37" s="283"/>
    </row>
    <row r="38" spans="1:14" s="280" customFormat="1" x14ac:dyDescent="0.25">
      <c r="A38" s="299"/>
      <c r="B38" s="299"/>
      <c r="C38" s="299"/>
      <c r="D38" s="299"/>
      <c r="E38" s="299"/>
      <c r="F38" s="299"/>
      <c r="G38" s="299"/>
      <c r="H38" s="299"/>
      <c r="I38" s="299"/>
      <c r="J38" s="299"/>
      <c r="K38" s="299"/>
      <c r="L38" s="299"/>
      <c r="M38" s="299"/>
      <c r="N38" s="283"/>
    </row>
    <row r="39" spans="1:14" s="280" customFormat="1" x14ac:dyDescent="0.25">
      <c r="A39" s="299"/>
      <c r="B39" s="299"/>
      <c r="C39" s="299"/>
      <c r="D39" s="299"/>
      <c r="E39" s="299"/>
      <c r="F39" s="299"/>
      <c r="G39" s="299"/>
      <c r="H39" s="299"/>
      <c r="I39" s="299"/>
      <c r="J39" s="299"/>
      <c r="K39" s="299"/>
      <c r="L39" s="299"/>
      <c r="M39" s="299"/>
      <c r="N39" s="283"/>
    </row>
    <row r="40" spans="1:14" s="280" customFormat="1" x14ac:dyDescent="0.25">
      <c r="A40" s="299"/>
      <c r="B40" s="299"/>
      <c r="C40" s="299"/>
      <c r="D40" s="299"/>
      <c r="E40" s="299"/>
      <c r="F40" s="299"/>
      <c r="G40" s="299"/>
      <c r="H40" s="299"/>
      <c r="I40" s="299"/>
      <c r="J40" s="299"/>
      <c r="K40" s="299"/>
      <c r="L40" s="299"/>
      <c r="M40" s="299"/>
      <c r="N40" s="283"/>
    </row>
    <row r="41" spans="1:14" s="280" customFormat="1" x14ac:dyDescent="0.25">
      <c r="A41" s="299"/>
      <c r="B41" s="299"/>
      <c r="C41" s="299"/>
      <c r="D41" s="299"/>
      <c r="E41" s="299"/>
      <c r="F41" s="299"/>
      <c r="G41" s="299"/>
      <c r="H41" s="299"/>
      <c r="I41" s="299"/>
      <c r="J41" s="299"/>
      <c r="K41" s="299"/>
      <c r="L41" s="299"/>
      <c r="M41" s="299"/>
      <c r="N41" s="283"/>
    </row>
    <row r="42" spans="1:14" s="280" customFormat="1" x14ac:dyDescent="0.25">
      <c r="A42" s="299"/>
      <c r="B42" s="299"/>
      <c r="C42" s="299"/>
      <c r="D42" s="299"/>
      <c r="E42" s="299"/>
      <c r="F42" s="299"/>
      <c r="G42" s="299"/>
      <c r="H42" s="299"/>
      <c r="I42" s="299"/>
      <c r="J42" s="299"/>
      <c r="K42" s="299"/>
      <c r="L42" s="299"/>
      <c r="M42" s="299"/>
      <c r="N42" s="283"/>
    </row>
    <row r="43" spans="1:14" s="280" customFormat="1" x14ac:dyDescent="0.25">
      <c r="A43" s="299"/>
      <c r="B43" s="299"/>
      <c r="C43" s="299"/>
      <c r="D43" s="299"/>
      <c r="E43" s="299"/>
      <c r="F43" s="299"/>
      <c r="G43" s="299"/>
      <c r="H43" s="299"/>
      <c r="I43" s="299"/>
      <c r="J43" s="299"/>
      <c r="K43" s="299"/>
      <c r="L43" s="299"/>
      <c r="M43" s="299"/>
      <c r="N43" s="283"/>
    </row>
    <row r="44" spans="1:14" ht="13.8" thickBot="1" x14ac:dyDescent="0.3">
      <c r="A44" s="299"/>
      <c r="B44" s="299"/>
      <c r="C44" s="299"/>
      <c r="D44" s="299"/>
      <c r="E44" s="299"/>
      <c r="F44" s="299"/>
      <c r="G44" s="299"/>
      <c r="H44" s="299"/>
      <c r="I44" s="299"/>
      <c r="J44" s="299"/>
      <c r="K44" s="299"/>
      <c r="L44" s="299"/>
      <c r="M44" s="299"/>
    </row>
    <row r="45" spans="1:14" x14ac:dyDescent="0.25">
      <c r="A45" s="347"/>
      <c r="B45" s="347"/>
      <c r="C45" s="347"/>
      <c r="D45" s="347"/>
      <c r="E45" s="347"/>
      <c r="F45" s="347"/>
      <c r="G45" s="347"/>
      <c r="H45" s="347"/>
      <c r="I45" s="347"/>
      <c r="J45" s="347"/>
      <c r="K45" s="347"/>
      <c r="L45" s="347"/>
      <c r="M45" s="347"/>
      <c r="N45" s="301"/>
    </row>
    <row r="66" spans="13:13" x14ac:dyDescent="0.25">
      <c r="M66" s="286" t="s">
        <v>637</v>
      </c>
    </row>
  </sheetData>
  <sheetProtection password="CDCC" sheet="1"/>
  <mergeCells count="48">
    <mergeCell ref="A16:M16"/>
    <mergeCell ref="A17:M17"/>
    <mergeCell ref="A18:M18"/>
    <mergeCell ref="A37:M37"/>
    <mergeCell ref="A38:M38"/>
    <mergeCell ref="A19:M19"/>
    <mergeCell ref="A20:M20"/>
    <mergeCell ref="A36:M36"/>
    <mergeCell ref="A25:M25"/>
    <mergeCell ref="A26:M26"/>
    <mergeCell ref="A27:M27"/>
    <mergeCell ref="A28:M28"/>
    <mergeCell ref="A29:M29"/>
    <mergeCell ref="A30:M30"/>
    <mergeCell ref="A31:M31"/>
    <mergeCell ref="A32:M32"/>
    <mergeCell ref="A21:M21"/>
    <mergeCell ref="A22:M22"/>
    <mergeCell ref="A23:M23"/>
    <mergeCell ref="A24:M24"/>
    <mergeCell ref="A44:M44"/>
    <mergeCell ref="A39:M39"/>
    <mergeCell ref="A40:M40"/>
    <mergeCell ref="A43:M43"/>
    <mergeCell ref="A33:M33"/>
    <mergeCell ref="A34:M34"/>
    <mergeCell ref="A35:M35"/>
    <mergeCell ref="B1:D1"/>
    <mergeCell ref="E1:F1"/>
    <mergeCell ref="K1:L1"/>
    <mergeCell ref="M1:N1"/>
    <mergeCell ref="B5:L5"/>
    <mergeCell ref="B6:L6"/>
    <mergeCell ref="A41:M41"/>
    <mergeCell ref="A45:N45"/>
    <mergeCell ref="A2:N3"/>
    <mergeCell ref="B4:L4"/>
    <mergeCell ref="M4:N4"/>
    <mergeCell ref="M5:N5"/>
    <mergeCell ref="M6:N6"/>
    <mergeCell ref="A12:M12"/>
    <mergeCell ref="A13:M13"/>
    <mergeCell ref="A14:M14"/>
    <mergeCell ref="A15:M15"/>
    <mergeCell ref="A10:N10"/>
    <mergeCell ref="A7:N7"/>
    <mergeCell ref="A9:N9"/>
    <mergeCell ref="A42:M42"/>
  </mergeCells>
  <pageMargins left="0.23622047244094491" right="0.23622047244094491" top="0.59055118110236227" bottom="0.47244094488188981" header="0.43307086614173229" footer="0.19685039370078741"/>
  <pageSetup paperSize="9" scale="92" orientation="portrait" horizontalDpi="300" verticalDpi="300"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DF1A0-46F5-47B0-9CA7-E783B55E1C60}">
  <sheetPr codeName="Blad7">
    <tabColor indexed="13"/>
    <pageSetUpPr fitToPage="1"/>
  </sheetPr>
  <dimension ref="A1:R43"/>
  <sheetViews>
    <sheetView tabSelected="1" zoomScaleNormal="100" workbookViewId="0">
      <selection activeCell="R17" sqref="R17"/>
    </sheetView>
  </sheetViews>
  <sheetFormatPr defaultColWidth="9.109375" defaultRowHeight="13.2" x14ac:dyDescent="0.25"/>
  <cols>
    <col min="1" max="1" width="3.6640625" style="42" customWidth="1"/>
    <col min="2" max="2" width="2.6640625" style="42" customWidth="1"/>
    <col min="3" max="3" width="4.109375" style="42" customWidth="1"/>
    <col min="4" max="4" width="25.44140625" style="42" customWidth="1"/>
    <col min="5" max="5" width="18.33203125" style="42" customWidth="1"/>
    <col min="6" max="6" width="6.5546875" style="42" customWidth="1"/>
    <col min="7" max="7" width="1.6640625" style="42" customWidth="1"/>
    <col min="8" max="8" width="2.33203125" style="42" customWidth="1"/>
    <col min="9" max="9" width="10.109375" style="42" customWidth="1"/>
    <col min="10" max="10" width="3" style="42" customWidth="1"/>
    <col min="11" max="11" width="2.88671875" style="42" customWidth="1"/>
    <col min="12" max="12" width="3.44140625" style="42" customWidth="1"/>
    <col min="13" max="13" width="4.44140625" style="42" customWidth="1"/>
    <col min="14" max="14" width="8.88671875" style="42" customWidth="1"/>
    <col min="15" max="15" width="12" style="42" hidden="1" customWidth="1"/>
    <col min="16" max="16" width="2.5546875" style="42" customWidth="1"/>
    <col min="17" max="17" width="9.109375" style="42" customWidth="1"/>
    <col min="18" max="18" width="13.109375" style="42" bestFit="1" customWidth="1"/>
    <col min="19" max="16384" width="9.109375" style="42"/>
  </cols>
  <sheetData>
    <row r="1" spans="1:18" ht="12.75" customHeight="1" x14ac:dyDescent="0.25">
      <c r="A1" s="436" t="s">
        <v>330</v>
      </c>
      <c r="B1" s="437"/>
      <c r="C1" s="438"/>
      <c r="D1" s="40">
        <f>Totalen!B167</f>
        <v>0</v>
      </c>
      <c r="E1" s="423"/>
      <c r="F1" s="424"/>
      <c r="G1" s="424"/>
      <c r="H1" s="424"/>
      <c r="I1" s="424"/>
      <c r="J1" s="424"/>
      <c r="K1" s="424"/>
      <c r="L1" s="425"/>
      <c r="M1" s="425"/>
      <c r="N1" s="433" t="s">
        <v>646</v>
      </c>
      <c r="O1" s="434"/>
      <c r="P1" s="435"/>
    </row>
    <row r="2" spans="1:18" ht="13.8" thickBot="1" x14ac:dyDescent="0.3">
      <c r="A2" s="426"/>
      <c r="B2" s="426"/>
      <c r="C2" s="426"/>
      <c r="D2" s="426"/>
      <c r="E2" s="426"/>
      <c r="F2" s="206" t="s">
        <v>208</v>
      </c>
      <c r="G2" s="427" t="s">
        <v>209</v>
      </c>
      <c r="H2" s="428"/>
      <c r="I2" s="428"/>
      <c r="J2" s="428"/>
      <c r="K2" s="429"/>
      <c r="L2" s="430" t="s">
        <v>210</v>
      </c>
      <c r="M2" s="431"/>
      <c r="N2" s="431"/>
      <c r="O2" s="431"/>
      <c r="P2" s="432"/>
    </row>
    <row r="3" spans="1:18" x14ac:dyDescent="0.25">
      <c r="A3" s="371" t="s">
        <v>276</v>
      </c>
      <c r="B3" s="371"/>
      <c r="C3" s="371"/>
      <c r="D3" s="371"/>
      <c r="E3" s="371"/>
      <c r="F3" s="222"/>
      <c r="G3" s="404"/>
      <c r="H3" s="405"/>
      <c r="I3" s="405"/>
      <c r="J3" s="405"/>
      <c r="K3" s="406"/>
      <c r="L3" s="408"/>
      <c r="M3" s="408"/>
      <c r="N3" s="408"/>
      <c r="O3" s="408"/>
      <c r="P3" s="409"/>
    </row>
    <row r="4" spans="1:18" x14ac:dyDescent="0.25">
      <c r="A4" s="362"/>
      <c r="B4" s="362"/>
      <c r="C4" s="362"/>
      <c r="D4" s="362"/>
      <c r="E4" s="362"/>
      <c r="F4" s="223"/>
      <c r="G4" s="390"/>
      <c r="H4" s="388"/>
      <c r="I4" s="388"/>
      <c r="J4" s="388"/>
      <c r="K4" s="391"/>
      <c r="L4" s="388"/>
      <c r="M4" s="388"/>
      <c r="N4" s="388"/>
      <c r="O4" s="388"/>
      <c r="P4" s="389"/>
    </row>
    <row r="5" spans="1:18" x14ac:dyDescent="0.25">
      <c r="A5" s="362" t="s">
        <v>277</v>
      </c>
      <c r="B5" s="362"/>
      <c r="C5" s="362"/>
      <c r="D5" s="362"/>
      <c r="E5" s="362"/>
      <c r="F5" s="223"/>
      <c r="G5" s="390"/>
      <c r="H5" s="388"/>
      <c r="I5" s="388"/>
      <c r="J5" s="388"/>
      <c r="K5" s="391"/>
      <c r="L5" s="388"/>
      <c r="M5" s="388"/>
      <c r="N5" s="388"/>
      <c r="O5" s="388"/>
      <c r="P5" s="389"/>
    </row>
    <row r="6" spans="1:18" x14ac:dyDescent="0.25">
      <c r="A6" s="362"/>
      <c r="B6" s="362"/>
      <c r="C6" s="362"/>
      <c r="D6" s="362"/>
      <c r="E6" s="362"/>
      <c r="F6" s="223"/>
      <c r="G6" s="390"/>
      <c r="H6" s="388"/>
      <c r="I6" s="388"/>
      <c r="J6" s="388"/>
      <c r="K6" s="391"/>
      <c r="L6" s="388"/>
      <c r="M6" s="388"/>
      <c r="N6" s="388"/>
      <c r="O6" s="388"/>
      <c r="P6" s="389"/>
    </row>
    <row r="7" spans="1:18" x14ac:dyDescent="0.25">
      <c r="A7" s="371" t="s">
        <v>278</v>
      </c>
      <c r="B7" s="371"/>
      <c r="C7" s="371"/>
      <c r="D7" s="371"/>
      <c r="E7" s="371"/>
      <c r="F7" s="131" t="s">
        <v>416</v>
      </c>
      <c r="G7" s="439">
        <f>G10+G12+G20</f>
        <v>0</v>
      </c>
      <c r="H7" s="393"/>
      <c r="I7" s="393"/>
      <c r="J7" s="393"/>
      <c r="K7" s="440"/>
      <c r="L7" s="392">
        <f>L10+L12+L20</f>
        <v>0</v>
      </c>
      <c r="M7" s="393"/>
      <c r="N7" s="393"/>
      <c r="O7" s="393"/>
      <c r="P7" s="394"/>
    </row>
    <row r="8" spans="1:18" x14ac:dyDescent="0.25">
      <c r="A8" s="362"/>
      <c r="B8" s="362"/>
      <c r="C8" s="362"/>
      <c r="D8" s="362"/>
      <c r="E8" s="362"/>
      <c r="F8" s="223"/>
      <c r="G8" s="390"/>
      <c r="H8" s="388"/>
      <c r="I8" s="388"/>
      <c r="J8" s="388"/>
      <c r="K8" s="391"/>
      <c r="L8" s="407"/>
      <c r="M8" s="408"/>
      <c r="N8" s="408"/>
      <c r="O8" s="408"/>
      <c r="P8" s="409"/>
    </row>
    <row r="9" spans="1:18" ht="6" customHeight="1" x14ac:dyDescent="0.25">
      <c r="A9" s="362"/>
      <c r="B9" s="362"/>
      <c r="C9" s="362"/>
      <c r="D9" s="362"/>
      <c r="E9" s="363"/>
      <c r="F9" s="131"/>
      <c r="G9" s="364"/>
      <c r="H9" s="365"/>
      <c r="I9" s="365"/>
      <c r="J9" s="365"/>
      <c r="K9" s="366"/>
      <c r="L9" s="379"/>
      <c r="M9" s="365"/>
      <c r="N9" s="365"/>
      <c r="O9" s="365"/>
      <c r="P9" s="380"/>
    </row>
    <row r="10" spans="1:18" ht="12.75" customHeight="1" x14ac:dyDescent="0.25">
      <c r="A10" s="127" t="s">
        <v>374</v>
      </c>
      <c r="B10" s="367" t="s">
        <v>375</v>
      </c>
      <c r="C10" s="367"/>
      <c r="D10" s="367"/>
      <c r="E10" s="368"/>
      <c r="F10" s="131">
        <v>21</v>
      </c>
      <c r="G10" s="386">
        <f>Totalen!I5</f>
        <v>0</v>
      </c>
      <c r="H10" s="382"/>
      <c r="I10" s="382"/>
      <c r="J10" s="382"/>
      <c r="K10" s="387"/>
      <c r="L10" s="381">
        <f>Totalen!F5</f>
        <v>0</v>
      </c>
      <c r="M10" s="382"/>
      <c r="N10" s="382"/>
      <c r="O10" s="382"/>
      <c r="P10" s="383"/>
    </row>
    <row r="11" spans="1:18" ht="6" customHeight="1" x14ac:dyDescent="0.25">
      <c r="A11" s="362"/>
      <c r="B11" s="362"/>
      <c r="C11" s="362"/>
      <c r="D11" s="362"/>
      <c r="E11" s="363"/>
      <c r="F11" s="131"/>
      <c r="G11" s="364"/>
      <c r="H11" s="365"/>
      <c r="I11" s="365"/>
      <c r="J11" s="365"/>
      <c r="K11" s="366"/>
      <c r="L11" s="379"/>
      <c r="M11" s="365"/>
      <c r="N11" s="365"/>
      <c r="O11" s="365"/>
      <c r="P11" s="380"/>
    </row>
    <row r="12" spans="1:18" ht="12.75" customHeight="1" x14ac:dyDescent="0.25">
      <c r="A12" s="127" t="s">
        <v>376</v>
      </c>
      <c r="B12" s="367" t="s">
        <v>377</v>
      </c>
      <c r="C12" s="367"/>
      <c r="D12" s="367"/>
      <c r="E12" s="368"/>
      <c r="F12" s="131" t="s">
        <v>279</v>
      </c>
      <c r="G12" s="386">
        <f>SUM(G13:K18)</f>
        <v>0</v>
      </c>
      <c r="H12" s="382"/>
      <c r="I12" s="382"/>
      <c r="J12" s="382"/>
      <c r="K12" s="387"/>
      <c r="L12" s="381">
        <f>SUM(L13:P18)</f>
        <v>0</v>
      </c>
      <c r="M12" s="382"/>
      <c r="N12" s="382"/>
      <c r="O12" s="382"/>
      <c r="P12" s="383"/>
    </row>
    <row r="13" spans="1:18" ht="14.1" customHeight="1" x14ac:dyDescent="0.25">
      <c r="A13" s="76"/>
      <c r="B13" s="369" t="s">
        <v>378</v>
      </c>
      <c r="C13" s="369"/>
      <c r="D13" s="369"/>
      <c r="E13" s="370"/>
      <c r="F13" s="148">
        <v>22</v>
      </c>
      <c r="G13" s="376">
        <f>Totalen!I6</f>
        <v>0</v>
      </c>
      <c r="H13" s="377"/>
      <c r="I13" s="377"/>
      <c r="J13" s="377"/>
      <c r="K13" s="378"/>
      <c r="L13" s="384">
        <f>Totalen!F6</f>
        <v>0</v>
      </c>
      <c r="M13" s="377"/>
      <c r="N13" s="377"/>
      <c r="O13" s="377"/>
      <c r="P13" s="385"/>
      <c r="R13" s="210"/>
    </row>
    <row r="14" spans="1:18" ht="14.1" customHeight="1" x14ac:dyDescent="0.25">
      <c r="A14" s="51"/>
      <c r="B14" s="369" t="s">
        <v>379</v>
      </c>
      <c r="C14" s="369"/>
      <c r="D14" s="369"/>
      <c r="E14" s="370"/>
      <c r="F14" s="148">
        <v>23</v>
      </c>
      <c r="G14" s="376">
        <f>Totalen!I7</f>
        <v>0</v>
      </c>
      <c r="H14" s="377"/>
      <c r="I14" s="377"/>
      <c r="J14" s="377"/>
      <c r="K14" s="378"/>
      <c r="L14" s="384">
        <f>Totalen!F7</f>
        <v>0</v>
      </c>
      <c r="M14" s="377"/>
      <c r="N14" s="377"/>
      <c r="O14" s="377"/>
      <c r="P14" s="385"/>
    </row>
    <row r="15" spans="1:18" ht="14.1" customHeight="1" x14ac:dyDescent="0.25">
      <c r="A15" s="51"/>
      <c r="B15" s="369" t="s">
        <v>380</v>
      </c>
      <c r="C15" s="369"/>
      <c r="D15" s="369"/>
      <c r="E15" s="370"/>
      <c r="F15" s="148">
        <v>24</v>
      </c>
      <c r="G15" s="376">
        <f>Totalen!I8</f>
        <v>0</v>
      </c>
      <c r="H15" s="377"/>
      <c r="I15" s="377"/>
      <c r="J15" s="377"/>
      <c r="K15" s="378"/>
      <c r="L15" s="384">
        <f>Totalen!F8</f>
        <v>0</v>
      </c>
      <c r="M15" s="377"/>
      <c r="N15" s="377"/>
      <c r="O15" s="377"/>
      <c r="P15" s="385"/>
    </row>
    <row r="16" spans="1:18" ht="14.1" customHeight="1" x14ac:dyDescent="0.25">
      <c r="A16" s="51"/>
      <c r="B16" s="369" t="s">
        <v>381</v>
      </c>
      <c r="C16" s="369"/>
      <c r="D16" s="369"/>
      <c r="E16" s="370"/>
      <c r="F16" s="148">
        <v>25</v>
      </c>
      <c r="G16" s="376">
        <f>Totalen!I9</f>
        <v>0</v>
      </c>
      <c r="H16" s="377"/>
      <c r="I16" s="377"/>
      <c r="J16" s="377"/>
      <c r="K16" s="378"/>
      <c r="L16" s="384">
        <f>Totalen!F9</f>
        <v>0</v>
      </c>
      <c r="M16" s="377"/>
      <c r="N16" s="377"/>
      <c r="O16" s="377"/>
      <c r="P16" s="385"/>
    </row>
    <row r="17" spans="1:16" ht="14.1" customHeight="1" x14ac:dyDescent="0.25">
      <c r="A17" s="51"/>
      <c r="B17" s="369" t="s">
        <v>382</v>
      </c>
      <c r="C17" s="369"/>
      <c r="D17" s="369"/>
      <c r="E17" s="370"/>
      <c r="F17" s="148">
        <v>26</v>
      </c>
      <c r="G17" s="376">
        <f>Totalen!I10</f>
        <v>0</v>
      </c>
      <c r="H17" s="377"/>
      <c r="I17" s="377"/>
      <c r="J17" s="377"/>
      <c r="K17" s="378"/>
      <c r="L17" s="384">
        <f>Totalen!F10</f>
        <v>0</v>
      </c>
      <c r="M17" s="377"/>
      <c r="N17" s="377"/>
      <c r="O17" s="377"/>
      <c r="P17" s="385"/>
    </row>
    <row r="18" spans="1:16" ht="14.1" customHeight="1" x14ac:dyDescent="0.25">
      <c r="A18" s="51"/>
      <c r="B18" s="369" t="s">
        <v>383</v>
      </c>
      <c r="C18" s="369"/>
      <c r="D18" s="369"/>
      <c r="E18" s="370"/>
      <c r="F18" s="148">
        <v>27</v>
      </c>
      <c r="G18" s="376">
        <f>Totalen!I11</f>
        <v>0</v>
      </c>
      <c r="H18" s="377"/>
      <c r="I18" s="377"/>
      <c r="J18" s="377"/>
      <c r="K18" s="378"/>
      <c r="L18" s="384">
        <f>Totalen!F11</f>
        <v>0</v>
      </c>
      <c r="M18" s="377"/>
      <c r="N18" s="377"/>
      <c r="O18" s="377"/>
      <c r="P18" s="385"/>
    </row>
    <row r="19" spans="1:16" ht="6" customHeight="1" x14ac:dyDescent="0.25">
      <c r="A19" s="371"/>
      <c r="B19" s="371"/>
      <c r="C19" s="371"/>
      <c r="D19" s="371"/>
      <c r="E19" s="372"/>
      <c r="F19" s="131"/>
      <c r="G19" s="364"/>
      <c r="H19" s="365"/>
      <c r="I19" s="365"/>
      <c r="J19" s="365"/>
      <c r="K19" s="366"/>
      <c r="L19" s="379"/>
      <c r="M19" s="365"/>
      <c r="N19" s="365"/>
      <c r="O19" s="365"/>
      <c r="P19" s="380"/>
    </row>
    <row r="20" spans="1:16" x14ac:dyDescent="0.25">
      <c r="A20" s="126" t="s">
        <v>384</v>
      </c>
      <c r="B20" s="374" t="s">
        <v>385</v>
      </c>
      <c r="C20" s="374"/>
      <c r="D20" s="374"/>
      <c r="E20" s="375"/>
      <c r="F20" s="148">
        <v>28</v>
      </c>
      <c r="G20" s="386">
        <f>SUM(G21:K23)</f>
        <v>0</v>
      </c>
      <c r="H20" s="382"/>
      <c r="I20" s="382"/>
      <c r="J20" s="382"/>
      <c r="K20" s="387"/>
      <c r="L20" s="381">
        <f>SUM(L21:P23)</f>
        <v>0</v>
      </c>
      <c r="M20" s="382"/>
      <c r="N20" s="382"/>
      <c r="O20" s="382"/>
      <c r="P20" s="383"/>
    </row>
    <row r="21" spans="1:16" ht="14.1" customHeight="1" x14ac:dyDescent="0.25">
      <c r="A21" s="76"/>
      <c r="B21" s="369" t="s">
        <v>530</v>
      </c>
      <c r="C21" s="369"/>
      <c r="D21" s="369"/>
      <c r="E21" s="370"/>
      <c r="F21" s="148">
        <v>280</v>
      </c>
      <c r="G21" s="376">
        <f>Totalen!I12</f>
        <v>0</v>
      </c>
      <c r="H21" s="377"/>
      <c r="I21" s="377"/>
      <c r="J21" s="377"/>
      <c r="K21" s="378"/>
      <c r="L21" s="384">
        <f>Totalen!F12</f>
        <v>0</v>
      </c>
      <c r="M21" s="377"/>
      <c r="N21" s="377"/>
      <c r="O21" s="377"/>
      <c r="P21" s="385"/>
    </row>
    <row r="22" spans="1:16" ht="14.1" customHeight="1" x14ac:dyDescent="0.25">
      <c r="A22" s="51"/>
      <c r="B22" s="369" t="s">
        <v>12</v>
      </c>
      <c r="C22" s="369"/>
      <c r="D22" s="369"/>
      <c r="E22" s="370"/>
      <c r="F22" s="148">
        <v>281</v>
      </c>
      <c r="G22" s="376">
        <f>Totalen!I13</f>
        <v>0</v>
      </c>
      <c r="H22" s="377"/>
      <c r="I22" s="377"/>
      <c r="J22" s="377"/>
      <c r="K22" s="378"/>
      <c r="L22" s="384">
        <f>Totalen!F13</f>
        <v>0</v>
      </c>
      <c r="M22" s="377"/>
      <c r="N22" s="377"/>
      <c r="O22" s="377"/>
      <c r="P22" s="385"/>
    </row>
    <row r="23" spans="1:16" ht="14.1" customHeight="1" x14ac:dyDescent="0.25">
      <c r="A23" s="51"/>
      <c r="B23" s="369" t="s">
        <v>529</v>
      </c>
      <c r="C23" s="369"/>
      <c r="D23" s="369"/>
      <c r="E23" s="370"/>
      <c r="F23" s="148">
        <v>288</v>
      </c>
      <c r="G23" s="376">
        <f>Totalen!I14</f>
        <v>0</v>
      </c>
      <c r="H23" s="377"/>
      <c r="I23" s="377"/>
      <c r="J23" s="377"/>
      <c r="K23" s="378"/>
      <c r="L23" s="384">
        <f>Totalen!F14</f>
        <v>0</v>
      </c>
      <c r="M23" s="377"/>
      <c r="N23" s="377"/>
      <c r="O23" s="377"/>
      <c r="P23" s="385"/>
    </row>
    <row r="24" spans="1:16" ht="12.75" customHeight="1" x14ac:dyDescent="0.25">
      <c r="A24" s="373"/>
      <c r="B24" s="373"/>
      <c r="C24" s="373"/>
      <c r="D24" s="373"/>
      <c r="E24" s="373"/>
      <c r="F24" s="223"/>
      <c r="G24" s="390"/>
      <c r="H24" s="388"/>
      <c r="I24" s="388"/>
      <c r="J24" s="388"/>
      <c r="K24" s="391"/>
      <c r="L24" s="388"/>
      <c r="M24" s="388"/>
      <c r="N24" s="388"/>
      <c r="O24" s="388"/>
      <c r="P24" s="389"/>
    </row>
    <row r="25" spans="1:16" x14ac:dyDescent="0.25">
      <c r="A25" s="371" t="s">
        <v>280</v>
      </c>
      <c r="B25" s="371"/>
      <c r="C25" s="371"/>
      <c r="D25" s="371"/>
      <c r="E25" s="371"/>
      <c r="F25" s="131" t="s">
        <v>281</v>
      </c>
      <c r="G25" s="418">
        <f>G27+G31+G33+G37+G39+G41</f>
        <v>0</v>
      </c>
      <c r="H25" s="419"/>
      <c r="I25" s="419"/>
      <c r="J25" s="419"/>
      <c r="K25" s="420"/>
      <c r="L25" s="392">
        <f>L27+L31+L33+L37+L39+L41</f>
        <v>0</v>
      </c>
      <c r="M25" s="393"/>
      <c r="N25" s="393"/>
      <c r="O25" s="393"/>
      <c r="P25" s="394"/>
    </row>
    <row r="26" spans="1:16" ht="12.75" customHeight="1" x14ac:dyDescent="0.25">
      <c r="A26" s="373"/>
      <c r="B26" s="373"/>
      <c r="C26" s="373"/>
      <c r="D26" s="373"/>
      <c r="E26" s="373"/>
      <c r="F26" s="223"/>
      <c r="G26" s="390"/>
      <c r="H26" s="388"/>
      <c r="I26" s="388"/>
      <c r="J26" s="388"/>
      <c r="K26" s="391"/>
      <c r="L26" s="388"/>
      <c r="M26" s="388"/>
      <c r="N26" s="388"/>
      <c r="O26" s="388"/>
      <c r="P26" s="389"/>
    </row>
    <row r="27" spans="1:16" x14ac:dyDescent="0.25">
      <c r="A27" s="127" t="s">
        <v>386</v>
      </c>
      <c r="B27" s="367" t="s">
        <v>387</v>
      </c>
      <c r="C27" s="367"/>
      <c r="D27" s="367"/>
      <c r="E27" s="368"/>
      <c r="F27" s="131">
        <v>29</v>
      </c>
      <c r="G27" s="386">
        <f>SUM(G28:K29)</f>
        <v>0</v>
      </c>
      <c r="H27" s="382"/>
      <c r="I27" s="382"/>
      <c r="J27" s="382"/>
      <c r="K27" s="387"/>
      <c r="L27" s="381">
        <f>SUM(L28:P29)</f>
        <v>0</v>
      </c>
      <c r="M27" s="382"/>
      <c r="N27" s="382"/>
      <c r="O27" s="382"/>
      <c r="P27" s="383"/>
    </row>
    <row r="28" spans="1:16" ht="14.1" customHeight="1" x14ac:dyDescent="0.25">
      <c r="A28" s="51"/>
      <c r="B28" s="369" t="s">
        <v>388</v>
      </c>
      <c r="C28" s="369"/>
      <c r="D28" s="369"/>
      <c r="E28" s="370"/>
      <c r="F28" s="148">
        <v>290</v>
      </c>
      <c r="G28" s="376">
        <f>Totalen!I15</f>
        <v>0</v>
      </c>
      <c r="H28" s="377"/>
      <c r="I28" s="377"/>
      <c r="J28" s="377"/>
      <c r="K28" s="378"/>
      <c r="L28" s="384">
        <f>Totalen!F15</f>
        <v>0</v>
      </c>
      <c r="M28" s="377"/>
      <c r="N28" s="377"/>
      <c r="O28" s="377"/>
      <c r="P28" s="385"/>
    </row>
    <row r="29" spans="1:16" ht="14.1" customHeight="1" x14ac:dyDescent="0.25">
      <c r="A29" s="51"/>
      <c r="B29" s="369" t="s">
        <v>389</v>
      </c>
      <c r="C29" s="369"/>
      <c r="D29" s="369"/>
      <c r="E29" s="370"/>
      <c r="F29" s="148">
        <v>291</v>
      </c>
      <c r="G29" s="376">
        <f>Totalen!I16</f>
        <v>0</v>
      </c>
      <c r="H29" s="377"/>
      <c r="I29" s="377"/>
      <c r="J29" s="377"/>
      <c r="K29" s="378"/>
      <c r="L29" s="377">
        <f>Totalen!F16</f>
        <v>0</v>
      </c>
      <c r="M29" s="377"/>
      <c r="N29" s="377"/>
      <c r="O29" s="377"/>
      <c r="P29" s="385"/>
    </row>
    <row r="30" spans="1:16" ht="6" customHeight="1" x14ac:dyDescent="0.25">
      <c r="A30" s="371"/>
      <c r="B30" s="371"/>
      <c r="C30" s="371"/>
      <c r="D30" s="371"/>
      <c r="E30" s="372"/>
      <c r="F30" s="131"/>
      <c r="G30" s="410"/>
      <c r="H30" s="411"/>
      <c r="I30" s="411"/>
      <c r="J30" s="411"/>
      <c r="K30" s="412"/>
      <c r="L30" s="413"/>
      <c r="M30" s="411"/>
      <c r="N30" s="411"/>
      <c r="O30" s="411"/>
      <c r="P30" s="414"/>
    </row>
    <row r="31" spans="1:16" ht="12.75" customHeight="1" x14ac:dyDescent="0.25">
      <c r="A31" s="127" t="s">
        <v>390</v>
      </c>
      <c r="B31" s="367" t="s">
        <v>391</v>
      </c>
      <c r="C31" s="367"/>
      <c r="D31" s="367"/>
      <c r="E31" s="368"/>
      <c r="F31" s="131">
        <v>3</v>
      </c>
      <c r="G31" s="415">
        <f>Totalen!I17</f>
        <v>0</v>
      </c>
      <c r="H31" s="416"/>
      <c r="I31" s="416"/>
      <c r="J31" s="416"/>
      <c r="K31" s="417"/>
      <c r="L31" s="381">
        <f>Totalen!F17</f>
        <v>0</v>
      </c>
      <c r="M31" s="382"/>
      <c r="N31" s="382"/>
      <c r="O31" s="382"/>
      <c r="P31" s="383"/>
    </row>
    <row r="32" spans="1:16" ht="6" customHeight="1" x14ac:dyDescent="0.25">
      <c r="A32" s="362"/>
      <c r="B32" s="362"/>
      <c r="C32" s="362"/>
      <c r="D32" s="362"/>
      <c r="E32" s="363"/>
      <c r="F32" s="131"/>
      <c r="G32" s="364"/>
      <c r="H32" s="365"/>
      <c r="I32" s="365"/>
      <c r="J32" s="365"/>
      <c r="K32" s="366"/>
      <c r="L32" s="379"/>
      <c r="M32" s="365"/>
      <c r="N32" s="365"/>
      <c r="O32" s="365"/>
      <c r="P32" s="380"/>
    </row>
    <row r="33" spans="1:16" ht="12.75" customHeight="1" x14ac:dyDescent="0.25">
      <c r="A33" s="127" t="s">
        <v>392</v>
      </c>
      <c r="B33" s="367" t="s">
        <v>393</v>
      </c>
      <c r="C33" s="421"/>
      <c r="D33" s="421"/>
      <c r="E33" s="422"/>
      <c r="F33" s="131" t="s">
        <v>282</v>
      </c>
      <c r="G33" s="386">
        <f>SUM(G34:K35)</f>
        <v>0</v>
      </c>
      <c r="H33" s="382"/>
      <c r="I33" s="382"/>
      <c r="J33" s="382"/>
      <c r="K33" s="387"/>
      <c r="L33" s="381">
        <f>SUM(L34:P35)</f>
        <v>0</v>
      </c>
      <c r="M33" s="382"/>
      <c r="N33" s="382"/>
      <c r="O33" s="382"/>
      <c r="P33" s="383"/>
    </row>
    <row r="34" spans="1:16" ht="14.1" customHeight="1" x14ac:dyDescent="0.25">
      <c r="A34" s="51"/>
      <c r="B34" s="369" t="s">
        <v>388</v>
      </c>
      <c r="C34" s="369"/>
      <c r="D34" s="369"/>
      <c r="E34" s="370"/>
      <c r="F34" s="148">
        <v>40</v>
      </c>
      <c r="G34" s="376">
        <f>Totalen!I18</f>
        <v>0</v>
      </c>
      <c r="H34" s="377"/>
      <c r="I34" s="377"/>
      <c r="J34" s="377"/>
      <c r="K34" s="378"/>
      <c r="L34" s="384">
        <f>Totalen!F18</f>
        <v>0</v>
      </c>
      <c r="M34" s="377"/>
      <c r="N34" s="377"/>
      <c r="O34" s="377"/>
      <c r="P34" s="385"/>
    </row>
    <row r="35" spans="1:16" ht="14.1" customHeight="1" x14ac:dyDescent="0.25">
      <c r="A35" s="51"/>
      <c r="B35" s="369" t="s">
        <v>389</v>
      </c>
      <c r="C35" s="369"/>
      <c r="D35" s="369"/>
      <c r="E35" s="370"/>
      <c r="F35" s="148">
        <v>41</v>
      </c>
      <c r="G35" s="376">
        <f>Totalen!I19</f>
        <v>0</v>
      </c>
      <c r="H35" s="377"/>
      <c r="I35" s="377"/>
      <c r="J35" s="377"/>
      <c r="K35" s="378"/>
      <c r="L35" s="384">
        <f>Totalen!F19</f>
        <v>0</v>
      </c>
      <c r="M35" s="377"/>
      <c r="N35" s="377"/>
      <c r="O35" s="377"/>
      <c r="P35" s="385"/>
    </row>
    <row r="36" spans="1:16" ht="6" customHeight="1" x14ac:dyDescent="0.25">
      <c r="A36" s="371"/>
      <c r="B36" s="371"/>
      <c r="C36" s="371"/>
      <c r="D36" s="371"/>
      <c r="E36" s="372"/>
      <c r="F36" s="131"/>
      <c r="G36" s="364"/>
      <c r="H36" s="365"/>
      <c r="I36" s="365"/>
      <c r="J36" s="365"/>
      <c r="K36" s="366"/>
      <c r="L36" s="379"/>
      <c r="M36" s="365"/>
      <c r="N36" s="365"/>
      <c r="O36" s="365"/>
      <c r="P36" s="380"/>
    </row>
    <row r="37" spans="1:16" ht="12.75" customHeight="1" x14ac:dyDescent="0.25">
      <c r="A37" s="127" t="s">
        <v>356</v>
      </c>
      <c r="B37" s="367" t="s">
        <v>394</v>
      </c>
      <c r="C37" s="367"/>
      <c r="D37" s="367"/>
      <c r="E37" s="368"/>
      <c r="F37" s="131" t="s">
        <v>608</v>
      </c>
      <c r="G37" s="386">
        <f>Totalen!I20</f>
        <v>0</v>
      </c>
      <c r="H37" s="382"/>
      <c r="I37" s="382"/>
      <c r="J37" s="382"/>
      <c r="K37" s="387"/>
      <c r="L37" s="381">
        <f>Totalen!F20</f>
        <v>0</v>
      </c>
      <c r="M37" s="382"/>
      <c r="N37" s="382"/>
      <c r="O37" s="382"/>
      <c r="P37" s="383"/>
    </row>
    <row r="38" spans="1:16" ht="6" customHeight="1" x14ac:dyDescent="0.25">
      <c r="A38" s="362"/>
      <c r="B38" s="362"/>
      <c r="C38" s="362"/>
      <c r="D38" s="362"/>
      <c r="E38" s="363"/>
      <c r="F38" s="131"/>
      <c r="G38" s="364"/>
      <c r="H38" s="365"/>
      <c r="I38" s="365"/>
      <c r="J38" s="365"/>
      <c r="K38" s="366"/>
      <c r="L38" s="379"/>
      <c r="M38" s="365"/>
      <c r="N38" s="365"/>
      <c r="O38" s="365"/>
      <c r="P38" s="380"/>
    </row>
    <row r="39" spans="1:16" x14ac:dyDescent="0.25">
      <c r="A39" s="127" t="s">
        <v>364</v>
      </c>
      <c r="B39" s="367" t="s">
        <v>395</v>
      </c>
      <c r="C39" s="367"/>
      <c r="D39" s="367"/>
      <c r="E39" s="368"/>
      <c r="F39" s="131" t="s">
        <v>283</v>
      </c>
      <c r="G39" s="386">
        <f>Totalen!I21</f>
        <v>0</v>
      </c>
      <c r="H39" s="382"/>
      <c r="I39" s="382"/>
      <c r="J39" s="382"/>
      <c r="K39" s="387"/>
      <c r="L39" s="381">
        <f>Totalen!F21</f>
        <v>0</v>
      </c>
      <c r="M39" s="382"/>
      <c r="N39" s="382"/>
      <c r="O39" s="382"/>
      <c r="P39" s="383"/>
    </row>
    <row r="40" spans="1:16" ht="6" customHeight="1" x14ac:dyDescent="0.25">
      <c r="A40" s="362"/>
      <c r="B40" s="362"/>
      <c r="C40" s="362"/>
      <c r="D40" s="362"/>
      <c r="E40" s="363"/>
      <c r="F40" s="131"/>
      <c r="G40" s="364"/>
      <c r="H40" s="365"/>
      <c r="I40" s="365"/>
      <c r="J40" s="365"/>
      <c r="K40" s="366"/>
      <c r="L40" s="379"/>
      <c r="M40" s="365"/>
      <c r="N40" s="365"/>
      <c r="O40" s="365"/>
      <c r="P40" s="380"/>
    </row>
    <row r="41" spans="1:16" x14ac:dyDescent="0.25">
      <c r="A41" s="127" t="s">
        <v>396</v>
      </c>
      <c r="B41" s="367" t="s">
        <v>397</v>
      </c>
      <c r="C41" s="367"/>
      <c r="D41" s="367"/>
      <c r="E41" s="368"/>
      <c r="F41" s="131" t="s">
        <v>284</v>
      </c>
      <c r="G41" s="386">
        <f>Totalen!I22</f>
        <v>0</v>
      </c>
      <c r="H41" s="382"/>
      <c r="I41" s="382"/>
      <c r="J41" s="382"/>
      <c r="K41" s="387"/>
      <c r="L41" s="381">
        <f>Totalen!F22</f>
        <v>0</v>
      </c>
      <c r="M41" s="382"/>
      <c r="N41" s="382"/>
      <c r="O41" s="382"/>
      <c r="P41" s="383"/>
    </row>
    <row r="42" spans="1:16" ht="12.75" customHeight="1" x14ac:dyDescent="0.25">
      <c r="A42" s="301"/>
      <c r="B42" s="301"/>
      <c r="C42" s="301"/>
      <c r="D42" s="301"/>
      <c r="E42" s="316"/>
      <c r="F42" s="131"/>
      <c r="G42" s="395"/>
      <c r="H42" s="396"/>
      <c r="I42" s="396"/>
      <c r="J42" s="396"/>
      <c r="K42" s="397"/>
      <c r="L42" s="398"/>
      <c r="M42" s="396"/>
      <c r="N42" s="396"/>
      <c r="O42" s="396"/>
      <c r="P42" s="399"/>
    </row>
    <row r="43" spans="1:16" ht="13.8" thickBot="1" x14ac:dyDescent="0.3">
      <c r="A43" s="400" t="s">
        <v>285</v>
      </c>
      <c r="B43" s="400"/>
      <c r="C43" s="400"/>
      <c r="D43" s="400"/>
      <c r="E43" s="400"/>
      <c r="F43" s="224" t="s">
        <v>417</v>
      </c>
      <c r="G43" s="401">
        <f>G25+G7</f>
        <v>0</v>
      </c>
      <c r="H43" s="402"/>
      <c r="I43" s="402"/>
      <c r="J43" s="402"/>
      <c r="K43" s="403"/>
      <c r="L43" s="392">
        <f>L25+L7</f>
        <v>0</v>
      </c>
      <c r="M43" s="393"/>
      <c r="N43" s="393"/>
      <c r="O43" s="393"/>
      <c r="P43" s="394"/>
    </row>
  </sheetData>
  <sheetProtection password="CDCC" sheet="1"/>
  <mergeCells count="130">
    <mergeCell ref="L40:P40"/>
    <mergeCell ref="L36:P36"/>
    <mergeCell ref="L37:P37"/>
    <mergeCell ref="L38:P38"/>
    <mergeCell ref="L39:P39"/>
    <mergeCell ref="G38:K38"/>
    <mergeCell ref="G39:K39"/>
    <mergeCell ref="G37:K37"/>
    <mergeCell ref="L32:P32"/>
    <mergeCell ref="L33:P33"/>
    <mergeCell ref="L35:P35"/>
    <mergeCell ref="L34:P34"/>
    <mergeCell ref="A40:E40"/>
    <mergeCell ref="A38:E38"/>
    <mergeCell ref="G32:K32"/>
    <mergeCell ref="G33:K33"/>
    <mergeCell ref="G34:K34"/>
    <mergeCell ref="G40:K40"/>
    <mergeCell ref="B37:E37"/>
    <mergeCell ref="G36:K36"/>
    <mergeCell ref="G35:K35"/>
    <mergeCell ref="B34:E34"/>
    <mergeCell ref="B33:E33"/>
    <mergeCell ref="E1:G1"/>
    <mergeCell ref="H1:M1"/>
    <mergeCell ref="A2:E2"/>
    <mergeCell ref="G2:K2"/>
    <mergeCell ref="L2:P2"/>
    <mergeCell ref="N1:P1"/>
    <mergeCell ref="A1:C1"/>
    <mergeCell ref="A5:E5"/>
    <mergeCell ref="G5:K5"/>
    <mergeCell ref="L5:P5"/>
    <mergeCell ref="L7:P7"/>
    <mergeCell ref="G7:K7"/>
    <mergeCell ref="A6:E6"/>
    <mergeCell ref="G6:K6"/>
    <mergeCell ref="L6:P6"/>
    <mergeCell ref="A7:E7"/>
    <mergeCell ref="L3:P3"/>
    <mergeCell ref="A4:E4"/>
    <mergeCell ref="G4:K4"/>
    <mergeCell ref="L4:P4"/>
    <mergeCell ref="A3:E3"/>
    <mergeCell ref="G3:K3"/>
    <mergeCell ref="A8:E8"/>
    <mergeCell ref="G8:K8"/>
    <mergeCell ref="L8:P8"/>
    <mergeCell ref="L31:P31"/>
    <mergeCell ref="L17:P17"/>
    <mergeCell ref="G27:K27"/>
    <mergeCell ref="G30:K30"/>
    <mergeCell ref="L30:P30"/>
    <mergeCell ref="L29:P29"/>
    <mergeCell ref="G24:K24"/>
    <mergeCell ref="G31:K31"/>
    <mergeCell ref="L25:P25"/>
    <mergeCell ref="A25:E25"/>
    <mergeCell ref="A26:E26"/>
    <mergeCell ref="L26:P26"/>
    <mergeCell ref="G28:K28"/>
    <mergeCell ref="L28:P28"/>
    <mergeCell ref="L21:P21"/>
    <mergeCell ref="L20:P20"/>
    <mergeCell ref="L22:P22"/>
    <mergeCell ref="L43:P43"/>
    <mergeCell ref="A42:E42"/>
    <mergeCell ref="B41:E41"/>
    <mergeCell ref="G42:K42"/>
    <mergeCell ref="L41:P41"/>
    <mergeCell ref="L42:P42"/>
    <mergeCell ref="A43:E43"/>
    <mergeCell ref="G43:K43"/>
    <mergeCell ref="G41:K41"/>
    <mergeCell ref="L23:P23"/>
    <mergeCell ref="L15:P15"/>
    <mergeCell ref="L16:P16"/>
    <mergeCell ref="L19:P19"/>
    <mergeCell ref="L18:P18"/>
    <mergeCell ref="G22:K22"/>
    <mergeCell ref="L24:P24"/>
    <mergeCell ref="A30:E30"/>
    <mergeCell ref="B31:E31"/>
    <mergeCell ref="B29:E29"/>
    <mergeCell ref="G26:K26"/>
    <mergeCell ref="L27:P27"/>
    <mergeCell ref="B27:E27"/>
    <mergeCell ref="B28:E28"/>
    <mergeCell ref="G25:K25"/>
    <mergeCell ref="L9:P9"/>
    <mergeCell ref="G16:K16"/>
    <mergeCell ref="G18:K18"/>
    <mergeCell ref="G21:K21"/>
    <mergeCell ref="L10:P10"/>
    <mergeCell ref="L11:P11"/>
    <mergeCell ref="L12:P12"/>
    <mergeCell ref="L13:P13"/>
    <mergeCell ref="L14:P14"/>
    <mergeCell ref="G20:K20"/>
    <mergeCell ref="G10:K10"/>
    <mergeCell ref="G11:K11"/>
    <mergeCell ref="G12:K12"/>
    <mergeCell ref="G15:K15"/>
    <mergeCell ref="G13:K13"/>
    <mergeCell ref="G14:K14"/>
    <mergeCell ref="G17:K17"/>
    <mergeCell ref="A9:E9"/>
    <mergeCell ref="G9:K9"/>
    <mergeCell ref="B39:E39"/>
    <mergeCell ref="B10:E10"/>
    <mergeCell ref="B12:E12"/>
    <mergeCell ref="B13:E13"/>
    <mergeCell ref="B14:E14"/>
    <mergeCell ref="A11:E11"/>
    <mergeCell ref="A19:E19"/>
    <mergeCell ref="G19:K19"/>
    <mergeCell ref="B16:E16"/>
    <mergeCell ref="A24:E24"/>
    <mergeCell ref="B20:E20"/>
    <mergeCell ref="B21:E21"/>
    <mergeCell ref="B22:E22"/>
    <mergeCell ref="B23:E23"/>
    <mergeCell ref="B17:E17"/>
    <mergeCell ref="B18:E18"/>
    <mergeCell ref="G29:K29"/>
    <mergeCell ref="A36:E36"/>
    <mergeCell ref="B15:E15"/>
    <mergeCell ref="G23:K23"/>
    <mergeCell ref="B35:E35"/>
    <mergeCell ref="A32:E32"/>
  </mergeCells>
  <conditionalFormatting sqref="G13:G18 G21:G23 G28:G29 G31 G34:G35">
    <cfRule type="expression" priority="1" stopIfTrue="1">
      <formula>IF($G$13="",)</formula>
    </cfRule>
  </conditionalFormatting>
  <pageMargins left="0.23622047244094491" right="0.23622047244094491" top="0.59055118110236227" bottom="0.47244094488188981" header="0.51181102362204722" footer="0.51181102362204722"/>
  <pageSetup paperSize="9"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1395F-0F33-4904-A8D6-FB774F2C6543}">
  <sheetPr codeName="Blad8">
    <tabColor indexed="13"/>
    <pageSetUpPr fitToPage="1"/>
  </sheetPr>
  <dimension ref="A1:S60"/>
  <sheetViews>
    <sheetView zoomScaleNormal="100" workbookViewId="0">
      <selection activeCell="L2" sqref="L2:Q2"/>
    </sheetView>
  </sheetViews>
  <sheetFormatPr defaultColWidth="9.109375" defaultRowHeight="13.2" x14ac:dyDescent="0.25"/>
  <cols>
    <col min="1" max="1" width="3.6640625" style="42" customWidth="1"/>
    <col min="2" max="2" width="2.6640625" style="42" customWidth="1"/>
    <col min="3" max="3" width="4.109375" style="42" customWidth="1"/>
    <col min="4" max="4" width="25.44140625" style="42" customWidth="1"/>
    <col min="5" max="5" width="18.33203125" style="42" customWidth="1"/>
    <col min="6" max="6" width="6.33203125" style="42" customWidth="1"/>
    <col min="7" max="7" width="3.88671875" style="42" customWidth="1"/>
    <col min="8" max="8" width="2.33203125" style="42" customWidth="1"/>
    <col min="9" max="9" width="4.88671875" style="42" customWidth="1"/>
    <col min="10" max="10" width="5.44140625" style="42" customWidth="1"/>
    <col min="11" max="11" width="3.5546875" style="42" customWidth="1"/>
    <col min="12" max="12" width="3.6640625" style="42" customWidth="1"/>
    <col min="13" max="13" width="2.33203125" style="42" customWidth="1"/>
    <col min="14" max="14" width="2.5546875" style="42" customWidth="1"/>
    <col min="15" max="15" width="3.109375" style="42" customWidth="1"/>
    <col min="16" max="16" width="3.88671875" style="42" customWidth="1"/>
    <col min="17" max="17" width="4.44140625" style="42" customWidth="1"/>
    <col min="18" max="19" width="11.109375" style="42" customWidth="1"/>
    <col min="20" max="20" width="1.5546875" style="42" customWidth="1"/>
    <col min="21" max="16384" width="9.109375" style="42"/>
  </cols>
  <sheetData>
    <row r="1" spans="1:19" ht="12.75" customHeight="1" x14ac:dyDescent="0.25">
      <c r="A1" s="436" t="s">
        <v>330</v>
      </c>
      <c r="B1" s="437"/>
      <c r="C1" s="438"/>
      <c r="D1" s="40">
        <f>Totalen!B167</f>
        <v>0</v>
      </c>
      <c r="E1" s="423"/>
      <c r="F1" s="424"/>
      <c r="G1" s="424"/>
      <c r="H1" s="424"/>
      <c r="I1" s="424"/>
      <c r="J1" s="424"/>
      <c r="K1" s="424"/>
      <c r="L1" s="424"/>
      <c r="M1" s="424"/>
      <c r="N1" s="475"/>
      <c r="O1" s="433" t="s">
        <v>647</v>
      </c>
      <c r="P1" s="434"/>
      <c r="Q1" s="435"/>
      <c r="R1" s="214"/>
      <c r="S1" s="214"/>
    </row>
    <row r="2" spans="1:19" ht="13.5" customHeight="1" thickBot="1" x14ac:dyDescent="0.3">
      <c r="A2" s="482"/>
      <c r="B2" s="482"/>
      <c r="C2" s="482"/>
      <c r="D2" s="482"/>
      <c r="E2" s="483"/>
      <c r="F2" s="206" t="s">
        <v>208</v>
      </c>
      <c r="G2" s="484" t="s">
        <v>209</v>
      </c>
      <c r="H2" s="485"/>
      <c r="I2" s="485"/>
      <c r="J2" s="485"/>
      <c r="K2" s="486"/>
      <c r="L2" s="430" t="s">
        <v>210</v>
      </c>
      <c r="M2" s="431"/>
      <c r="N2" s="431"/>
      <c r="O2" s="431"/>
      <c r="P2" s="431"/>
      <c r="Q2" s="432"/>
      <c r="R2" s="138"/>
      <c r="S2" s="138"/>
    </row>
    <row r="3" spans="1:19" x14ac:dyDescent="0.25">
      <c r="A3" s="362" t="s">
        <v>286</v>
      </c>
      <c r="B3" s="362"/>
      <c r="C3" s="362"/>
      <c r="D3" s="362"/>
      <c r="E3" s="363"/>
      <c r="F3" s="215"/>
      <c r="G3" s="476"/>
      <c r="H3" s="477"/>
      <c r="I3" s="477"/>
      <c r="J3" s="477"/>
      <c r="K3" s="478"/>
      <c r="L3" s="479"/>
      <c r="M3" s="480"/>
      <c r="N3" s="480"/>
      <c r="O3" s="480"/>
      <c r="P3" s="480"/>
      <c r="Q3" s="481"/>
      <c r="R3" s="153"/>
      <c r="S3" s="153"/>
    </row>
    <row r="4" spans="1:19" ht="12.75" customHeight="1" x14ac:dyDescent="0.25">
      <c r="A4" s="371" t="s">
        <v>287</v>
      </c>
      <c r="B4" s="371"/>
      <c r="C4" s="371"/>
      <c r="D4" s="371"/>
      <c r="E4" s="372"/>
      <c r="F4" s="216" t="s">
        <v>315</v>
      </c>
      <c r="G4" s="439">
        <f>G6+G8+G10+G12+G14</f>
        <v>0</v>
      </c>
      <c r="H4" s="393"/>
      <c r="I4" s="393"/>
      <c r="J4" s="393"/>
      <c r="K4" s="440"/>
      <c r="L4" s="392">
        <f>L6+L8+L10+L12+L14</f>
        <v>0</v>
      </c>
      <c r="M4" s="393"/>
      <c r="N4" s="393"/>
      <c r="O4" s="393"/>
      <c r="P4" s="393"/>
      <c r="Q4" s="394"/>
      <c r="R4" s="217"/>
      <c r="S4" s="217"/>
    </row>
    <row r="5" spans="1:19" x14ac:dyDescent="0.25">
      <c r="A5" s="128"/>
      <c r="B5" s="128"/>
      <c r="C5" s="128"/>
      <c r="D5" s="128"/>
      <c r="E5" s="128"/>
      <c r="F5" s="218"/>
      <c r="G5" s="468"/>
      <c r="H5" s="466"/>
      <c r="I5" s="466"/>
      <c r="J5" s="466"/>
      <c r="K5" s="469"/>
      <c r="L5" s="465"/>
      <c r="M5" s="466"/>
      <c r="N5" s="466"/>
      <c r="O5" s="466"/>
      <c r="P5" s="466"/>
      <c r="Q5" s="467"/>
      <c r="R5" s="217"/>
      <c r="S5" s="217"/>
    </row>
    <row r="6" spans="1:19" ht="12.75" customHeight="1" x14ac:dyDescent="0.25">
      <c r="A6" s="127" t="s">
        <v>302</v>
      </c>
      <c r="B6" s="367" t="s">
        <v>348</v>
      </c>
      <c r="C6" s="367"/>
      <c r="D6" s="367"/>
      <c r="E6" s="368"/>
      <c r="F6" s="131">
        <v>10</v>
      </c>
      <c r="G6" s="386">
        <f>Totalen!I41</f>
        <v>0</v>
      </c>
      <c r="H6" s="382"/>
      <c r="I6" s="382"/>
      <c r="J6" s="382"/>
      <c r="K6" s="387"/>
      <c r="L6" s="381">
        <f>Totalen!F41</f>
        <v>0</v>
      </c>
      <c r="M6" s="382"/>
      <c r="N6" s="382"/>
      <c r="O6" s="382"/>
      <c r="P6" s="382"/>
      <c r="Q6" s="383"/>
      <c r="R6" s="155"/>
      <c r="S6" s="155"/>
    </row>
    <row r="7" spans="1:19" ht="6" customHeight="1" x14ac:dyDescent="0.25">
      <c r="A7" s="65"/>
      <c r="B7" s="65"/>
      <c r="C7" s="65"/>
      <c r="D7" s="65"/>
      <c r="E7" s="65"/>
      <c r="F7" s="131"/>
      <c r="G7" s="490"/>
      <c r="H7" s="488"/>
      <c r="I7" s="488"/>
      <c r="J7" s="488"/>
      <c r="K7" s="491"/>
      <c r="L7" s="487"/>
      <c r="M7" s="488"/>
      <c r="N7" s="488"/>
      <c r="O7" s="488"/>
      <c r="P7" s="488"/>
      <c r="Q7" s="489"/>
      <c r="R7" s="155"/>
      <c r="S7" s="155"/>
    </row>
    <row r="8" spans="1:19" ht="12.75" customHeight="1" x14ac:dyDescent="0.25">
      <c r="A8" s="127" t="s">
        <v>288</v>
      </c>
      <c r="B8" s="367" t="s">
        <v>349</v>
      </c>
      <c r="C8" s="367"/>
      <c r="D8" s="367"/>
      <c r="E8" s="368"/>
      <c r="F8" s="131">
        <v>12</v>
      </c>
      <c r="G8" s="386">
        <f>Totalen!I42</f>
        <v>0</v>
      </c>
      <c r="H8" s="382"/>
      <c r="I8" s="382"/>
      <c r="J8" s="382"/>
      <c r="K8" s="387"/>
      <c r="L8" s="381">
        <f>Totalen!F42</f>
        <v>0</v>
      </c>
      <c r="M8" s="382"/>
      <c r="N8" s="382"/>
      <c r="O8" s="382"/>
      <c r="P8" s="382"/>
      <c r="Q8" s="383"/>
      <c r="R8" s="155"/>
      <c r="S8" s="155"/>
    </row>
    <row r="9" spans="1:19" ht="6" customHeight="1" x14ac:dyDescent="0.25">
      <c r="A9" s="362"/>
      <c r="B9" s="362"/>
      <c r="C9" s="362"/>
      <c r="D9" s="362"/>
      <c r="E9" s="363"/>
      <c r="F9" s="131"/>
      <c r="G9" s="490"/>
      <c r="H9" s="488"/>
      <c r="I9" s="488"/>
      <c r="J9" s="488"/>
      <c r="K9" s="491"/>
      <c r="L9" s="487"/>
      <c r="M9" s="488"/>
      <c r="N9" s="488"/>
      <c r="O9" s="488"/>
      <c r="P9" s="488"/>
      <c r="Q9" s="489"/>
      <c r="R9" s="155"/>
      <c r="S9" s="155"/>
    </row>
    <row r="10" spans="1:19" ht="12.75" customHeight="1" x14ac:dyDescent="0.25">
      <c r="A10" s="127" t="s">
        <v>350</v>
      </c>
      <c r="B10" s="367" t="s">
        <v>351</v>
      </c>
      <c r="C10" s="367"/>
      <c r="D10" s="367"/>
      <c r="E10" s="368"/>
      <c r="F10" s="131">
        <v>13</v>
      </c>
      <c r="G10" s="386">
        <f>Totalen!I43</f>
        <v>0</v>
      </c>
      <c r="H10" s="382"/>
      <c r="I10" s="382"/>
      <c r="J10" s="382"/>
      <c r="K10" s="387"/>
      <c r="L10" s="381">
        <f>Totalen!F43</f>
        <v>0</v>
      </c>
      <c r="M10" s="382"/>
      <c r="N10" s="382"/>
      <c r="O10" s="382"/>
      <c r="P10" s="382"/>
      <c r="Q10" s="383"/>
      <c r="R10" s="155"/>
      <c r="S10" s="155"/>
    </row>
    <row r="11" spans="1:19" ht="6" customHeight="1" x14ac:dyDescent="0.25">
      <c r="A11" s="362"/>
      <c r="B11" s="362"/>
      <c r="C11" s="362"/>
      <c r="D11" s="362"/>
      <c r="E11" s="363"/>
      <c r="F11" s="131"/>
      <c r="G11" s="490"/>
      <c r="H11" s="488"/>
      <c r="I11" s="488"/>
      <c r="J11" s="488"/>
      <c r="K11" s="491"/>
      <c r="L11" s="487"/>
      <c r="M11" s="488"/>
      <c r="N11" s="488"/>
      <c r="O11" s="488"/>
      <c r="P11" s="488"/>
      <c r="Q11" s="489"/>
      <c r="R11" s="155"/>
      <c r="S11" s="155"/>
    </row>
    <row r="12" spans="1:19" ht="12.75" customHeight="1" x14ac:dyDescent="0.25">
      <c r="A12" s="127" t="s">
        <v>289</v>
      </c>
      <c r="B12" s="367" t="s">
        <v>418</v>
      </c>
      <c r="C12" s="367"/>
      <c r="D12" s="367"/>
      <c r="E12" s="368"/>
      <c r="F12" s="131">
        <v>14</v>
      </c>
      <c r="G12" s="386">
        <f>Totalen!I44</f>
        <v>0</v>
      </c>
      <c r="H12" s="382"/>
      <c r="I12" s="382"/>
      <c r="J12" s="382"/>
      <c r="K12" s="387"/>
      <c r="L12" s="381">
        <f>Totalen!F44</f>
        <v>0</v>
      </c>
      <c r="M12" s="382"/>
      <c r="N12" s="382"/>
      <c r="O12" s="382"/>
      <c r="P12" s="382"/>
      <c r="Q12" s="383"/>
      <c r="R12" s="155"/>
      <c r="S12" s="155"/>
    </row>
    <row r="13" spans="1:19" ht="6" customHeight="1" x14ac:dyDescent="0.25">
      <c r="A13" s="362"/>
      <c r="B13" s="362"/>
      <c r="C13" s="362"/>
      <c r="D13" s="362"/>
      <c r="E13" s="363"/>
      <c r="F13" s="131"/>
      <c r="G13" s="410"/>
      <c r="H13" s="411"/>
      <c r="I13" s="411"/>
      <c r="J13" s="411"/>
      <c r="K13" s="412"/>
      <c r="L13" s="413"/>
      <c r="M13" s="411"/>
      <c r="N13" s="411"/>
      <c r="O13" s="411"/>
      <c r="P13" s="411"/>
      <c r="Q13" s="414"/>
      <c r="R13" s="149"/>
      <c r="S13" s="149"/>
    </row>
    <row r="14" spans="1:19" ht="12.75" customHeight="1" x14ac:dyDescent="0.25">
      <c r="A14" s="127" t="s">
        <v>344</v>
      </c>
      <c r="B14" s="367" t="s">
        <v>352</v>
      </c>
      <c r="C14" s="367"/>
      <c r="D14" s="367"/>
      <c r="E14" s="368"/>
      <c r="F14" s="131">
        <v>15</v>
      </c>
      <c r="G14" s="386">
        <f>Totalen!I45</f>
        <v>0</v>
      </c>
      <c r="H14" s="382"/>
      <c r="I14" s="382"/>
      <c r="J14" s="382"/>
      <c r="K14" s="387"/>
      <c r="L14" s="381">
        <f>Totalen!F45</f>
        <v>0</v>
      </c>
      <c r="M14" s="382"/>
      <c r="N14" s="382"/>
      <c r="O14" s="382"/>
      <c r="P14" s="382"/>
      <c r="Q14" s="383"/>
      <c r="R14" s="155"/>
      <c r="S14" s="155"/>
    </row>
    <row r="15" spans="1:19" x14ac:dyDescent="0.25">
      <c r="A15" s="371"/>
      <c r="B15" s="371"/>
      <c r="C15" s="371"/>
      <c r="D15" s="371"/>
      <c r="E15" s="372"/>
      <c r="F15" s="131"/>
      <c r="G15" s="470"/>
      <c r="H15" s="471"/>
      <c r="I15" s="471"/>
      <c r="J15" s="471"/>
      <c r="K15" s="472"/>
      <c r="L15" s="473"/>
      <c r="M15" s="471"/>
      <c r="N15" s="471"/>
      <c r="O15" s="471"/>
      <c r="P15" s="471"/>
      <c r="Q15" s="474"/>
      <c r="R15" s="217"/>
      <c r="S15" s="217"/>
    </row>
    <row r="16" spans="1:19" ht="12.75" customHeight="1" x14ac:dyDescent="0.25">
      <c r="A16" s="371" t="s">
        <v>290</v>
      </c>
      <c r="B16" s="371"/>
      <c r="C16" s="371"/>
      <c r="D16" s="371"/>
      <c r="E16" s="372"/>
      <c r="F16" s="131">
        <v>16</v>
      </c>
      <c r="G16" s="439">
        <f>G18+G23</f>
        <v>0</v>
      </c>
      <c r="H16" s="393"/>
      <c r="I16" s="393"/>
      <c r="J16" s="393"/>
      <c r="K16" s="440"/>
      <c r="L16" s="392">
        <f>L18+L23</f>
        <v>0</v>
      </c>
      <c r="M16" s="393"/>
      <c r="N16" s="393"/>
      <c r="O16" s="393"/>
      <c r="P16" s="393"/>
      <c r="Q16" s="394"/>
      <c r="R16" s="217"/>
      <c r="S16" s="217"/>
    </row>
    <row r="17" spans="1:19" x14ac:dyDescent="0.25">
      <c r="A17" s="371"/>
      <c r="B17" s="371"/>
      <c r="C17" s="371"/>
      <c r="D17" s="371"/>
      <c r="E17" s="372"/>
      <c r="F17" s="131"/>
      <c r="G17" s="468"/>
      <c r="H17" s="466"/>
      <c r="I17" s="466"/>
      <c r="J17" s="466"/>
      <c r="K17" s="469"/>
      <c r="L17" s="465"/>
      <c r="M17" s="466"/>
      <c r="N17" s="466"/>
      <c r="O17" s="466"/>
      <c r="P17" s="466"/>
      <c r="Q17" s="467"/>
      <c r="R17" s="217"/>
      <c r="S17" s="217"/>
    </row>
    <row r="18" spans="1:19" ht="12.75" customHeight="1" x14ac:dyDescent="0.25">
      <c r="A18" s="127" t="s">
        <v>291</v>
      </c>
      <c r="B18" s="127" t="s">
        <v>353</v>
      </c>
      <c r="C18" s="367" t="s">
        <v>354</v>
      </c>
      <c r="D18" s="367"/>
      <c r="E18" s="368"/>
      <c r="F18" s="131" t="s">
        <v>292</v>
      </c>
      <c r="G18" s="386">
        <f>SUM(G19:K21)</f>
        <v>0</v>
      </c>
      <c r="H18" s="382"/>
      <c r="I18" s="382"/>
      <c r="J18" s="382"/>
      <c r="K18" s="387"/>
      <c r="L18" s="381">
        <f>SUM(L19:Q21)</f>
        <v>0</v>
      </c>
      <c r="M18" s="382"/>
      <c r="N18" s="382"/>
      <c r="O18" s="382"/>
      <c r="P18" s="382"/>
      <c r="Q18" s="383"/>
      <c r="R18" s="155"/>
      <c r="S18" s="155"/>
    </row>
    <row r="19" spans="1:19" ht="14.1" customHeight="1" x14ac:dyDescent="0.25">
      <c r="A19" s="371" t="s">
        <v>264</v>
      </c>
      <c r="B19" s="371"/>
      <c r="C19" s="369" t="s">
        <v>360</v>
      </c>
      <c r="D19" s="369"/>
      <c r="E19" s="370"/>
      <c r="F19" s="148">
        <v>160</v>
      </c>
      <c r="G19" s="376">
        <f>Totalen!I46</f>
        <v>0</v>
      </c>
      <c r="H19" s="377"/>
      <c r="I19" s="377"/>
      <c r="J19" s="377"/>
      <c r="K19" s="378"/>
      <c r="L19" s="384">
        <f>Totalen!F46</f>
        <v>0</v>
      </c>
      <c r="M19" s="377"/>
      <c r="N19" s="377"/>
      <c r="O19" s="377"/>
      <c r="P19" s="377"/>
      <c r="Q19" s="385"/>
      <c r="R19" s="155"/>
      <c r="S19" s="155"/>
    </row>
    <row r="20" spans="1:19" ht="14.1" customHeight="1" x14ac:dyDescent="0.25">
      <c r="A20" s="371"/>
      <c r="B20" s="371"/>
      <c r="C20" s="369" t="s">
        <v>361</v>
      </c>
      <c r="D20" s="369"/>
      <c r="E20" s="370"/>
      <c r="F20" s="148">
        <v>162</v>
      </c>
      <c r="G20" s="376">
        <f>Totalen!I47</f>
        <v>0</v>
      </c>
      <c r="H20" s="377"/>
      <c r="I20" s="377"/>
      <c r="J20" s="377"/>
      <c r="K20" s="378"/>
      <c r="L20" s="384">
        <f>Totalen!F47</f>
        <v>0</v>
      </c>
      <c r="M20" s="377"/>
      <c r="N20" s="377"/>
      <c r="O20" s="377"/>
      <c r="P20" s="377"/>
      <c r="Q20" s="385"/>
      <c r="R20" s="155"/>
      <c r="S20" s="155"/>
    </row>
    <row r="21" spans="1:19" ht="14.1" customHeight="1" x14ac:dyDescent="0.25">
      <c r="A21" s="371"/>
      <c r="B21" s="371"/>
      <c r="C21" s="369" t="s">
        <v>345</v>
      </c>
      <c r="D21" s="369"/>
      <c r="E21" s="370"/>
      <c r="F21" s="148">
        <v>163</v>
      </c>
      <c r="G21" s="376">
        <f>Totalen!I48</f>
        <v>0</v>
      </c>
      <c r="H21" s="377"/>
      <c r="I21" s="377"/>
      <c r="J21" s="377"/>
      <c r="K21" s="378"/>
      <c r="L21" s="384">
        <f>Totalen!F48</f>
        <v>0</v>
      </c>
      <c r="M21" s="377"/>
      <c r="N21" s="377"/>
      <c r="O21" s="377"/>
      <c r="P21" s="377"/>
      <c r="Q21" s="385"/>
      <c r="R21" s="155"/>
      <c r="S21" s="155"/>
    </row>
    <row r="22" spans="1:19" ht="12.75" customHeight="1" x14ac:dyDescent="0.25">
      <c r="A22" s="127"/>
      <c r="B22" s="127" t="s">
        <v>355</v>
      </c>
      <c r="C22" s="367" t="s">
        <v>609</v>
      </c>
      <c r="D22" s="367"/>
      <c r="E22" s="368"/>
      <c r="F22" s="131"/>
      <c r="G22" s="410"/>
      <c r="H22" s="411"/>
      <c r="I22" s="411"/>
      <c r="J22" s="411"/>
      <c r="K22" s="412"/>
      <c r="L22" s="413"/>
      <c r="M22" s="411"/>
      <c r="N22" s="411"/>
      <c r="O22" s="411"/>
      <c r="P22" s="411"/>
      <c r="Q22" s="414"/>
      <c r="R22" s="149"/>
      <c r="S22" s="149"/>
    </row>
    <row r="23" spans="1:19" ht="12.75" customHeight="1" x14ac:dyDescent="0.25">
      <c r="A23" s="362" t="s">
        <v>346</v>
      </c>
      <c r="B23" s="362"/>
      <c r="C23" s="367" t="s">
        <v>613</v>
      </c>
      <c r="D23" s="367"/>
      <c r="E23" s="368"/>
      <c r="F23" s="131">
        <v>168</v>
      </c>
      <c r="G23" s="386">
        <f>Totalen!I49</f>
        <v>0</v>
      </c>
      <c r="H23" s="382"/>
      <c r="I23" s="382"/>
      <c r="J23" s="382"/>
      <c r="K23" s="387"/>
      <c r="L23" s="381">
        <f>Totalen!F49</f>
        <v>0</v>
      </c>
      <c r="M23" s="382"/>
      <c r="N23" s="382"/>
      <c r="O23" s="382"/>
      <c r="P23" s="382"/>
      <c r="Q23" s="383"/>
      <c r="R23" s="149"/>
      <c r="S23" s="149"/>
    </row>
    <row r="24" spans="1:19" x14ac:dyDescent="0.25">
      <c r="A24" s="371"/>
      <c r="B24" s="371"/>
      <c r="C24" s="371"/>
      <c r="D24" s="371"/>
      <c r="E24" s="372"/>
      <c r="F24" s="131"/>
      <c r="G24" s="470"/>
      <c r="H24" s="471"/>
      <c r="I24" s="471"/>
      <c r="J24" s="471"/>
      <c r="K24" s="472"/>
      <c r="L24" s="473"/>
      <c r="M24" s="471"/>
      <c r="N24" s="471"/>
      <c r="O24" s="471"/>
      <c r="P24" s="471"/>
      <c r="Q24" s="474"/>
      <c r="R24" s="217"/>
      <c r="S24" s="217"/>
    </row>
    <row r="25" spans="1:19" ht="13.5" customHeight="1" x14ac:dyDescent="0.25">
      <c r="A25" s="371" t="s">
        <v>293</v>
      </c>
      <c r="B25" s="371"/>
      <c r="C25" s="371"/>
      <c r="D25" s="371"/>
      <c r="E25" s="372"/>
      <c r="F25" s="131" t="s">
        <v>294</v>
      </c>
      <c r="G25" s="439">
        <f>G27+G39+G58</f>
        <v>0</v>
      </c>
      <c r="H25" s="393"/>
      <c r="I25" s="393"/>
      <c r="J25" s="393"/>
      <c r="K25" s="440"/>
      <c r="L25" s="392">
        <f>L27+L39+L58</f>
        <v>0</v>
      </c>
      <c r="M25" s="393"/>
      <c r="N25" s="393"/>
      <c r="O25" s="393"/>
      <c r="P25" s="393"/>
      <c r="Q25" s="394"/>
      <c r="R25" s="217"/>
      <c r="S25" s="217"/>
    </row>
    <row r="26" spans="1:19" ht="13.5" customHeight="1" x14ac:dyDescent="0.25">
      <c r="A26" s="371"/>
      <c r="B26" s="371"/>
      <c r="C26" s="371"/>
      <c r="D26" s="371"/>
      <c r="E26" s="372"/>
      <c r="F26" s="131"/>
      <c r="G26" s="468"/>
      <c r="H26" s="466"/>
      <c r="I26" s="466"/>
      <c r="J26" s="466"/>
      <c r="K26" s="469"/>
      <c r="L26" s="465"/>
      <c r="M26" s="466"/>
      <c r="N26" s="466"/>
      <c r="O26" s="466"/>
      <c r="P26" s="466"/>
      <c r="Q26" s="467"/>
      <c r="R26" s="217"/>
      <c r="S26" s="217"/>
    </row>
    <row r="27" spans="1:19" ht="12.75" customHeight="1" x14ac:dyDescent="0.25">
      <c r="A27" s="125" t="s">
        <v>356</v>
      </c>
      <c r="B27" s="374" t="s">
        <v>357</v>
      </c>
      <c r="C27" s="374"/>
      <c r="D27" s="374"/>
      <c r="E27" s="375"/>
      <c r="F27" s="148">
        <v>17</v>
      </c>
      <c r="G27" s="386">
        <f>G28+G33+G34</f>
        <v>0</v>
      </c>
      <c r="H27" s="382"/>
      <c r="I27" s="382"/>
      <c r="J27" s="382"/>
      <c r="K27" s="387"/>
      <c r="L27" s="381">
        <f>L28+L33+L34</f>
        <v>0</v>
      </c>
      <c r="M27" s="382"/>
      <c r="N27" s="382"/>
      <c r="O27" s="382"/>
      <c r="P27" s="382"/>
      <c r="Q27" s="383"/>
      <c r="R27" s="155"/>
      <c r="S27" s="155"/>
    </row>
    <row r="28" spans="1:19" ht="14.1" customHeight="1" x14ac:dyDescent="0.25">
      <c r="A28" s="73"/>
      <c r="B28" s="73" t="s">
        <v>358</v>
      </c>
      <c r="C28" s="369" t="s">
        <v>359</v>
      </c>
      <c r="D28" s="369"/>
      <c r="E28" s="370"/>
      <c r="F28" s="148" t="s">
        <v>295</v>
      </c>
      <c r="G28" s="386">
        <f>SUM(G29:K32)</f>
        <v>0</v>
      </c>
      <c r="H28" s="382"/>
      <c r="I28" s="382"/>
      <c r="J28" s="382"/>
      <c r="K28" s="387"/>
      <c r="L28" s="381">
        <f>SUM(L29:Q32)</f>
        <v>0</v>
      </c>
      <c r="M28" s="382"/>
      <c r="N28" s="382"/>
      <c r="O28" s="382"/>
      <c r="P28" s="382"/>
      <c r="Q28" s="383"/>
      <c r="R28" s="155"/>
      <c r="S28" s="155"/>
    </row>
    <row r="29" spans="1:19" ht="14.1" customHeight="1" x14ac:dyDescent="0.25">
      <c r="A29" s="369"/>
      <c r="B29" s="369"/>
      <c r="C29" s="369" t="s">
        <v>362</v>
      </c>
      <c r="D29" s="369"/>
      <c r="E29" s="370"/>
      <c r="F29" s="148">
        <v>170</v>
      </c>
      <c r="G29" s="376">
        <f>Totalen!I50</f>
        <v>0</v>
      </c>
      <c r="H29" s="377"/>
      <c r="I29" s="377"/>
      <c r="J29" s="377"/>
      <c r="K29" s="378"/>
      <c r="L29" s="384">
        <f>Totalen!F50</f>
        <v>0</v>
      </c>
      <c r="M29" s="377"/>
      <c r="N29" s="377"/>
      <c r="O29" s="377"/>
      <c r="P29" s="377"/>
      <c r="Q29" s="385"/>
      <c r="R29" s="155"/>
      <c r="S29" s="155"/>
    </row>
    <row r="30" spans="1:19" ht="14.1" customHeight="1" x14ac:dyDescent="0.25">
      <c r="A30" s="369"/>
      <c r="B30" s="369"/>
      <c r="C30" s="369" t="s">
        <v>261</v>
      </c>
      <c r="D30" s="369"/>
      <c r="E30" s="370"/>
      <c r="F30" s="148">
        <v>172</v>
      </c>
      <c r="G30" s="376">
        <f>Totalen!I51</f>
        <v>0</v>
      </c>
      <c r="H30" s="377"/>
      <c r="I30" s="377"/>
      <c r="J30" s="377"/>
      <c r="K30" s="378"/>
      <c r="L30" s="384">
        <f>Totalen!F51</f>
        <v>0</v>
      </c>
      <c r="M30" s="377"/>
      <c r="N30" s="377"/>
      <c r="O30" s="377"/>
      <c r="P30" s="377"/>
      <c r="Q30" s="385"/>
      <c r="R30" s="155"/>
      <c r="S30" s="155"/>
    </row>
    <row r="31" spans="1:19" ht="14.1" customHeight="1" x14ac:dyDescent="0.25">
      <c r="A31" s="369"/>
      <c r="B31" s="369"/>
      <c r="C31" s="369" t="s">
        <v>325</v>
      </c>
      <c r="D31" s="369"/>
      <c r="E31" s="370"/>
      <c r="F31" s="148">
        <v>173</v>
      </c>
      <c r="G31" s="376">
        <f>Totalen!I52</f>
        <v>0</v>
      </c>
      <c r="H31" s="377"/>
      <c r="I31" s="377"/>
      <c r="J31" s="377"/>
      <c r="K31" s="378"/>
      <c r="L31" s="384">
        <f>Totalen!F52</f>
        <v>0</v>
      </c>
      <c r="M31" s="377"/>
      <c r="N31" s="377"/>
      <c r="O31" s="377"/>
      <c r="P31" s="377"/>
      <c r="Q31" s="385"/>
      <c r="R31" s="155"/>
      <c r="S31" s="155"/>
    </row>
    <row r="32" spans="1:19" ht="14.1" customHeight="1" x14ac:dyDescent="0.25">
      <c r="A32" s="369"/>
      <c r="B32" s="369"/>
      <c r="C32" s="369" t="s">
        <v>303</v>
      </c>
      <c r="D32" s="313"/>
      <c r="E32" s="447"/>
      <c r="F32" s="148">
        <v>174</v>
      </c>
      <c r="G32" s="376">
        <f>Totalen!I53</f>
        <v>0</v>
      </c>
      <c r="H32" s="377"/>
      <c r="I32" s="377"/>
      <c r="J32" s="377"/>
      <c r="K32" s="378"/>
      <c r="L32" s="384">
        <f>Totalen!F53</f>
        <v>0</v>
      </c>
      <c r="M32" s="377"/>
      <c r="N32" s="377"/>
      <c r="O32" s="377"/>
      <c r="P32" s="377"/>
      <c r="Q32" s="385"/>
      <c r="R32" s="155"/>
      <c r="S32" s="155"/>
    </row>
    <row r="33" spans="1:19" ht="14.1" customHeight="1" x14ac:dyDescent="0.25">
      <c r="A33" s="73"/>
      <c r="B33" s="73" t="s">
        <v>355</v>
      </c>
      <c r="C33" s="369" t="s">
        <v>267</v>
      </c>
      <c r="D33" s="369"/>
      <c r="E33" s="370"/>
      <c r="F33" s="148">
        <v>175</v>
      </c>
      <c r="G33" s="444">
        <f>Totalen!I54</f>
        <v>0</v>
      </c>
      <c r="H33" s="445"/>
      <c r="I33" s="445"/>
      <c r="J33" s="445"/>
      <c r="K33" s="446"/>
      <c r="L33" s="384">
        <f>Totalen!F54</f>
        <v>0</v>
      </c>
      <c r="M33" s="377"/>
      <c r="N33" s="377"/>
      <c r="O33" s="377"/>
      <c r="P33" s="377"/>
      <c r="Q33" s="385"/>
      <c r="R33" s="155"/>
      <c r="S33" s="155"/>
    </row>
    <row r="34" spans="1:19" ht="14.1" customHeight="1" x14ac:dyDescent="0.25">
      <c r="A34" s="73"/>
      <c r="B34" s="73" t="s">
        <v>332</v>
      </c>
      <c r="C34" s="369" t="s">
        <v>363</v>
      </c>
      <c r="D34" s="369"/>
      <c r="E34" s="370"/>
      <c r="F34" s="148" t="s">
        <v>519</v>
      </c>
      <c r="G34" s="386">
        <f>Totalen!I55</f>
        <v>0</v>
      </c>
      <c r="H34" s="382"/>
      <c r="I34" s="382"/>
      <c r="J34" s="382"/>
      <c r="K34" s="387"/>
      <c r="L34" s="381">
        <f>Totalen!F55</f>
        <v>0</v>
      </c>
      <c r="M34" s="382"/>
      <c r="N34" s="382"/>
      <c r="O34" s="382"/>
      <c r="P34" s="382"/>
      <c r="Q34" s="383"/>
      <c r="R34" s="155"/>
      <c r="S34" s="155"/>
    </row>
    <row r="35" spans="1:19" ht="14.1" customHeight="1" x14ac:dyDescent="0.25">
      <c r="A35" s="73"/>
      <c r="B35" s="73"/>
      <c r="C35" s="369" t="s">
        <v>557</v>
      </c>
      <c r="D35" s="369"/>
      <c r="E35" s="370"/>
      <c r="F35" s="148">
        <v>178</v>
      </c>
      <c r="G35" s="376">
        <f>Totalen!I68</f>
        <v>0</v>
      </c>
      <c r="H35" s="377"/>
      <c r="I35" s="377"/>
      <c r="J35" s="377"/>
      <c r="K35" s="378"/>
      <c r="L35" s="384">
        <f>Totalen!F68</f>
        <v>0</v>
      </c>
      <c r="M35" s="377"/>
      <c r="N35" s="377"/>
      <c r="O35" s="377"/>
      <c r="P35" s="377"/>
      <c r="Q35" s="385"/>
      <c r="R35" s="155"/>
      <c r="S35" s="155"/>
    </row>
    <row r="36" spans="1:19" ht="14.1" customHeight="1" x14ac:dyDescent="0.25">
      <c r="A36" s="73"/>
      <c r="B36" s="73"/>
      <c r="C36" s="369" t="s">
        <v>558</v>
      </c>
      <c r="D36" s="369"/>
      <c r="E36" s="370"/>
      <c r="F36" s="148">
        <v>1790</v>
      </c>
      <c r="G36" s="376">
        <f>Totalen!I69</f>
        <v>0</v>
      </c>
      <c r="H36" s="377"/>
      <c r="I36" s="377"/>
      <c r="J36" s="377"/>
      <c r="K36" s="378"/>
      <c r="L36" s="384">
        <f>Totalen!F69</f>
        <v>0</v>
      </c>
      <c r="M36" s="377"/>
      <c r="N36" s="377"/>
      <c r="O36" s="377"/>
      <c r="P36" s="377"/>
      <c r="Q36" s="385"/>
      <c r="R36" s="155"/>
      <c r="S36" s="155"/>
    </row>
    <row r="37" spans="1:19" ht="14.1" customHeight="1" x14ac:dyDescent="0.25">
      <c r="A37" s="73"/>
      <c r="B37" s="73"/>
      <c r="C37" s="369" t="s">
        <v>559</v>
      </c>
      <c r="D37" s="369"/>
      <c r="E37" s="370"/>
      <c r="F37" s="148">
        <v>1791</v>
      </c>
      <c r="G37" s="376">
        <f>Totalen!I70</f>
        <v>0</v>
      </c>
      <c r="H37" s="377"/>
      <c r="I37" s="377"/>
      <c r="J37" s="377"/>
      <c r="K37" s="378"/>
      <c r="L37" s="384">
        <f>Totalen!F70</f>
        <v>0</v>
      </c>
      <c r="M37" s="377"/>
      <c r="N37" s="377"/>
      <c r="O37" s="377"/>
      <c r="P37" s="377"/>
      <c r="Q37" s="385"/>
      <c r="R37" s="155"/>
      <c r="S37" s="155"/>
    </row>
    <row r="38" spans="1:19" ht="6" customHeight="1" x14ac:dyDescent="0.25">
      <c r="A38" s="371"/>
      <c r="B38" s="371"/>
      <c r="C38" s="371"/>
      <c r="D38" s="371"/>
      <c r="E38" s="372"/>
      <c r="F38" s="131"/>
      <c r="G38" s="364"/>
      <c r="H38" s="365"/>
      <c r="I38" s="365"/>
      <c r="J38" s="365"/>
      <c r="K38" s="366"/>
      <c r="L38" s="379"/>
      <c r="M38" s="365"/>
      <c r="N38" s="365"/>
      <c r="O38" s="365"/>
      <c r="P38" s="365"/>
      <c r="Q38" s="380"/>
      <c r="R38" s="155"/>
      <c r="S38" s="155"/>
    </row>
    <row r="39" spans="1:19" ht="12.75" customHeight="1" x14ac:dyDescent="0.25">
      <c r="A39" s="127" t="s">
        <v>364</v>
      </c>
      <c r="B39" s="367" t="s">
        <v>365</v>
      </c>
      <c r="C39" s="367"/>
      <c r="D39" s="367"/>
      <c r="E39" s="368"/>
      <c r="F39" s="131" t="s">
        <v>296</v>
      </c>
      <c r="G39" s="386">
        <f>G40+G42+G45+G46+G50</f>
        <v>0</v>
      </c>
      <c r="H39" s="382"/>
      <c r="I39" s="382"/>
      <c r="J39" s="382"/>
      <c r="K39" s="387"/>
      <c r="L39" s="381">
        <f>L40+L42+L45+L46+L50</f>
        <v>0</v>
      </c>
      <c r="M39" s="382"/>
      <c r="N39" s="382"/>
      <c r="O39" s="382"/>
      <c r="P39" s="382"/>
      <c r="Q39" s="383"/>
      <c r="R39" s="155"/>
      <c r="S39" s="155"/>
    </row>
    <row r="40" spans="1:19" ht="14.1" customHeight="1" x14ac:dyDescent="0.25">
      <c r="A40" s="73"/>
      <c r="B40" s="73" t="s">
        <v>358</v>
      </c>
      <c r="C40" s="369" t="s">
        <v>366</v>
      </c>
      <c r="D40" s="369"/>
      <c r="E40" s="370"/>
      <c r="F40" s="148"/>
      <c r="G40" s="460">
        <f>Totalen!I56</f>
        <v>0</v>
      </c>
      <c r="H40" s="461"/>
      <c r="I40" s="461"/>
      <c r="J40" s="461"/>
      <c r="K40" s="462"/>
      <c r="L40" s="463">
        <f>Totalen!F56</f>
        <v>0</v>
      </c>
      <c r="M40" s="461"/>
      <c r="N40" s="461"/>
      <c r="O40" s="461"/>
      <c r="P40" s="461"/>
      <c r="Q40" s="464"/>
      <c r="R40" s="219"/>
      <c r="S40" s="219"/>
    </row>
    <row r="41" spans="1:19" ht="14.1" customHeight="1" x14ac:dyDescent="0.25">
      <c r="A41" s="369"/>
      <c r="B41" s="369"/>
      <c r="C41" s="369" t="s">
        <v>304</v>
      </c>
      <c r="D41" s="369"/>
      <c r="E41" s="370"/>
      <c r="F41" s="148">
        <v>42</v>
      </c>
      <c r="G41" s="460"/>
      <c r="H41" s="461"/>
      <c r="I41" s="461"/>
      <c r="J41" s="461"/>
      <c r="K41" s="462"/>
      <c r="L41" s="463"/>
      <c r="M41" s="461"/>
      <c r="N41" s="461"/>
      <c r="O41" s="461"/>
      <c r="P41" s="461"/>
      <c r="Q41" s="464"/>
      <c r="R41" s="219"/>
      <c r="S41" s="219"/>
    </row>
    <row r="42" spans="1:19" ht="14.1" customHeight="1" x14ac:dyDescent="0.25">
      <c r="A42" s="73"/>
      <c r="B42" s="73" t="s">
        <v>355</v>
      </c>
      <c r="C42" s="369" t="s">
        <v>359</v>
      </c>
      <c r="D42" s="369"/>
      <c r="E42" s="370"/>
      <c r="F42" s="148">
        <v>43</v>
      </c>
      <c r="G42" s="441">
        <f>SUM(G43:K44)</f>
        <v>0</v>
      </c>
      <c r="H42" s="442"/>
      <c r="I42" s="442"/>
      <c r="J42" s="442"/>
      <c r="K42" s="443"/>
      <c r="L42" s="458">
        <f>SUM(L43:Q44)</f>
        <v>0</v>
      </c>
      <c r="M42" s="442"/>
      <c r="N42" s="442"/>
      <c r="O42" s="442"/>
      <c r="P42" s="442"/>
      <c r="Q42" s="459"/>
      <c r="R42" s="155"/>
      <c r="S42" s="155"/>
    </row>
    <row r="43" spans="1:19" ht="14.1" customHeight="1" x14ac:dyDescent="0.25">
      <c r="A43" s="369"/>
      <c r="B43" s="369"/>
      <c r="C43" s="369" t="s">
        <v>367</v>
      </c>
      <c r="D43" s="369"/>
      <c r="E43" s="370"/>
      <c r="F43" s="148" t="s">
        <v>297</v>
      </c>
      <c r="G43" s="376">
        <f>Totalen!I57</f>
        <v>0</v>
      </c>
      <c r="H43" s="377"/>
      <c r="I43" s="377"/>
      <c r="J43" s="377"/>
      <c r="K43" s="378"/>
      <c r="L43" s="384">
        <f>Totalen!F57</f>
        <v>0</v>
      </c>
      <c r="M43" s="377"/>
      <c r="N43" s="377"/>
      <c r="O43" s="377"/>
      <c r="P43" s="377"/>
      <c r="Q43" s="385"/>
      <c r="R43" s="155"/>
      <c r="S43" s="155"/>
    </row>
    <row r="44" spans="1:19" ht="14.1" customHeight="1" x14ac:dyDescent="0.25">
      <c r="A44" s="369"/>
      <c r="B44" s="369"/>
      <c r="C44" s="369" t="s">
        <v>368</v>
      </c>
      <c r="D44" s="369"/>
      <c r="E44" s="370"/>
      <c r="F44" s="148">
        <v>439</v>
      </c>
      <c r="G44" s="376">
        <f>Totalen!I58</f>
        <v>0</v>
      </c>
      <c r="H44" s="377"/>
      <c r="I44" s="377"/>
      <c r="J44" s="377"/>
      <c r="K44" s="378"/>
      <c r="L44" s="384">
        <f>Totalen!F58</f>
        <v>0</v>
      </c>
      <c r="M44" s="377"/>
      <c r="N44" s="377"/>
      <c r="O44" s="377"/>
      <c r="P44" s="377"/>
      <c r="Q44" s="385"/>
      <c r="R44" s="155"/>
      <c r="S44" s="155"/>
    </row>
    <row r="45" spans="1:19" ht="14.1" customHeight="1" x14ac:dyDescent="0.25">
      <c r="A45" s="73"/>
      <c r="B45" s="73" t="s">
        <v>369</v>
      </c>
      <c r="C45" s="369" t="s">
        <v>267</v>
      </c>
      <c r="D45" s="369"/>
      <c r="E45" s="370"/>
      <c r="F45" s="148">
        <v>44</v>
      </c>
      <c r="G45" s="376">
        <f>Totalen!I59</f>
        <v>0</v>
      </c>
      <c r="H45" s="377"/>
      <c r="I45" s="377"/>
      <c r="J45" s="377"/>
      <c r="K45" s="378"/>
      <c r="L45" s="384">
        <f>Totalen!F59</f>
        <v>0</v>
      </c>
      <c r="M45" s="377"/>
      <c r="N45" s="377"/>
      <c r="O45" s="377"/>
      <c r="P45" s="377"/>
      <c r="Q45" s="385"/>
      <c r="R45" s="155"/>
      <c r="S45" s="155"/>
    </row>
    <row r="46" spans="1:19" ht="14.1" customHeight="1" x14ac:dyDescent="0.25">
      <c r="A46" s="73"/>
      <c r="B46" s="73" t="s">
        <v>331</v>
      </c>
      <c r="C46" s="369" t="s">
        <v>370</v>
      </c>
      <c r="D46" s="369"/>
      <c r="E46" s="370"/>
      <c r="F46" s="148"/>
      <c r="G46" s="441">
        <f>SUM(G48:K49)</f>
        <v>0</v>
      </c>
      <c r="H46" s="442"/>
      <c r="I46" s="442"/>
      <c r="J46" s="442"/>
      <c r="K46" s="443"/>
      <c r="L46" s="458">
        <f>SUM(L48:Q49)</f>
        <v>0</v>
      </c>
      <c r="M46" s="442"/>
      <c r="N46" s="442"/>
      <c r="O46" s="442"/>
      <c r="P46" s="442"/>
      <c r="Q46" s="459"/>
      <c r="R46" s="219"/>
      <c r="S46" s="219"/>
    </row>
    <row r="47" spans="1:19" ht="14.1" customHeight="1" x14ac:dyDescent="0.25">
      <c r="A47" s="369"/>
      <c r="B47" s="369"/>
      <c r="C47" s="369" t="s">
        <v>305</v>
      </c>
      <c r="D47" s="369"/>
      <c r="E47" s="370"/>
      <c r="F47" s="148">
        <v>45</v>
      </c>
      <c r="G47" s="441"/>
      <c r="H47" s="442"/>
      <c r="I47" s="442"/>
      <c r="J47" s="442"/>
      <c r="K47" s="443"/>
      <c r="L47" s="458"/>
      <c r="M47" s="442"/>
      <c r="N47" s="442"/>
      <c r="O47" s="442"/>
      <c r="P47" s="442"/>
      <c r="Q47" s="459"/>
      <c r="R47" s="219"/>
      <c r="S47" s="219"/>
    </row>
    <row r="48" spans="1:19" ht="14.1" customHeight="1" x14ac:dyDescent="0.25">
      <c r="A48" s="369"/>
      <c r="B48" s="369"/>
      <c r="C48" s="369" t="s">
        <v>371</v>
      </c>
      <c r="D48" s="369"/>
      <c r="E48" s="370"/>
      <c r="F48" s="148" t="s">
        <v>298</v>
      </c>
      <c r="G48" s="376">
        <f>Totalen!I60</f>
        <v>0</v>
      </c>
      <c r="H48" s="377"/>
      <c r="I48" s="377"/>
      <c r="J48" s="377"/>
      <c r="K48" s="378"/>
      <c r="L48" s="384">
        <f>Totalen!F60</f>
        <v>0</v>
      </c>
      <c r="M48" s="377"/>
      <c r="N48" s="377"/>
      <c r="O48" s="377"/>
      <c r="P48" s="377"/>
      <c r="Q48" s="385"/>
      <c r="R48" s="155"/>
      <c r="S48" s="155"/>
    </row>
    <row r="49" spans="1:19" ht="14.1" customHeight="1" x14ac:dyDescent="0.25">
      <c r="A49" s="369"/>
      <c r="B49" s="369"/>
      <c r="C49" s="369" t="s">
        <v>372</v>
      </c>
      <c r="D49" s="369"/>
      <c r="E49" s="370"/>
      <c r="F49" s="148" t="s">
        <v>299</v>
      </c>
      <c r="G49" s="376">
        <f>Totalen!I61</f>
        <v>0</v>
      </c>
      <c r="H49" s="377"/>
      <c r="I49" s="377"/>
      <c r="J49" s="377"/>
      <c r="K49" s="378"/>
      <c r="L49" s="384">
        <f>Totalen!F61</f>
        <v>0</v>
      </c>
      <c r="M49" s="377"/>
      <c r="N49" s="377"/>
      <c r="O49" s="377"/>
      <c r="P49" s="377"/>
      <c r="Q49" s="385"/>
      <c r="R49" s="155"/>
      <c r="S49" s="155"/>
    </row>
    <row r="50" spans="1:19" ht="14.1" customHeight="1" x14ac:dyDescent="0.25">
      <c r="A50" s="73"/>
      <c r="B50" s="73" t="s">
        <v>373</v>
      </c>
      <c r="C50" s="369" t="s">
        <v>363</v>
      </c>
      <c r="D50" s="369"/>
      <c r="E50" s="370"/>
      <c r="F50" s="148" t="s">
        <v>326</v>
      </c>
      <c r="G50" s="386">
        <f>Totalen!I62</f>
        <v>0</v>
      </c>
      <c r="H50" s="382"/>
      <c r="I50" s="382"/>
      <c r="J50" s="382"/>
      <c r="K50" s="387"/>
      <c r="L50" s="381">
        <f>Totalen!F62</f>
        <v>0</v>
      </c>
      <c r="M50" s="382"/>
      <c r="N50" s="382"/>
      <c r="O50" s="382"/>
      <c r="P50" s="382"/>
      <c r="Q50" s="383"/>
      <c r="R50" s="155"/>
      <c r="S50" s="155"/>
    </row>
    <row r="51" spans="1:19" ht="14.1" customHeight="1" x14ac:dyDescent="0.25">
      <c r="A51" s="73"/>
      <c r="B51" s="73"/>
      <c r="C51" s="369" t="s">
        <v>560</v>
      </c>
      <c r="D51" s="369"/>
      <c r="E51" s="370"/>
      <c r="F51" s="148">
        <v>46</v>
      </c>
      <c r="G51" s="376">
        <f>Totalen!I72</f>
        <v>0</v>
      </c>
      <c r="H51" s="377"/>
      <c r="I51" s="377"/>
      <c r="J51" s="377"/>
      <c r="K51" s="378"/>
      <c r="L51" s="384">
        <f>Totalen!F72</f>
        <v>0</v>
      </c>
      <c r="M51" s="377"/>
      <c r="N51" s="377"/>
      <c r="O51" s="377"/>
      <c r="P51" s="377"/>
      <c r="Q51" s="385"/>
      <c r="R51" s="155"/>
      <c r="S51" s="155"/>
    </row>
    <row r="52" spans="1:19" ht="14.1" customHeight="1" x14ac:dyDescent="0.25">
      <c r="A52" s="73"/>
      <c r="B52" s="73"/>
      <c r="C52" s="369" t="s">
        <v>611</v>
      </c>
      <c r="D52" s="369"/>
      <c r="E52" s="370"/>
      <c r="F52" s="148"/>
      <c r="G52" s="376"/>
      <c r="H52" s="377"/>
      <c r="I52" s="377"/>
      <c r="J52" s="377"/>
      <c r="K52" s="378"/>
      <c r="L52" s="384"/>
      <c r="M52" s="377"/>
      <c r="N52" s="377"/>
      <c r="O52" s="377"/>
      <c r="P52" s="377"/>
      <c r="Q52" s="385"/>
      <c r="R52" s="155"/>
      <c r="S52" s="155"/>
    </row>
    <row r="53" spans="1:19" ht="14.1" customHeight="1" x14ac:dyDescent="0.25">
      <c r="A53" s="73"/>
      <c r="B53" s="73"/>
      <c r="C53" s="369" t="s">
        <v>612</v>
      </c>
      <c r="D53" s="369"/>
      <c r="E53" s="370"/>
      <c r="F53" s="148" t="s">
        <v>610</v>
      </c>
      <c r="G53" s="376">
        <f>Totalen!I73+Totalen!I74</f>
        <v>0</v>
      </c>
      <c r="H53" s="377"/>
      <c r="I53" s="377"/>
      <c r="J53" s="377"/>
      <c r="K53" s="378"/>
      <c r="L53" s="384">
        <f>Totalen!F73+Totalen!F74</f>
        <v>0</v>
      </c>
      <c r="M53" s="377"/>
      <c r="N53" s="377"/>
      <c r="O53" s="377"/>
      <c r="P53" s="377"/>
      <c r="Q53" s="385"/>
      <c r="R53" s="155"/>
      <c r="S53" s="155"/>
    </row>
    <row r="54" spans="1:19" ht="14.1" customHeight="1" x14ac:dyDescent="0.25">
      <c r="A54" s="73"/>
      <c r="B54" s="73"/>
      <c r="C54" s="369" t="s">
        <v>561</v>
      </c>
      <c r="D54" s="369"/>
      <c r="E54" s="370"/>
      <c r="F54" s="148">
        <v>4890</v>
      </c>
      <c r="G54" s="376">
        <f>Totalen!I75</f>
        <v>0</v>
      </c>
      <c r="H54" s="377"/>
      <c r="I54" s="377"/>
      <c r="J54" s="377"/>
      <c r="K54" s="378"/>
      <c r="L54" s="384">
        <f>Totalen!F75</f>
        <v>0</v>
      </c>
      <c r="M54" s="377"/>
      <c r="N54" s="377"/>
      <c r="O54" s="377"/>
      <c r="P54" s="377"/>
      <c r="Q54" s="385"/>
      <c r="R54" s="155"/>
      <c r="S54" s="155"/>
    </row>
    <row r="55" spans="1:19" ht="14.1" customHeight="1" x14ac:dyDescent="0.25">
      <c r="A55" s="73"/>
      <c r="B55" s="73"/>
      <c r="C55" s="369" t="s">
        <v>562</v>
      </c>
      <c r="D55" s="369"/>
      <c r="E55" s="370"/>
      <c r="F55" s="148"/>
      <c r="G55" s="376"/>
      <c r="H55" s="377"/>
      <c r="I55" s="377"/>
      <c r="J55" s="377"/>
      <c r="K55" s="378"/>
      <c r="L55" s="384"/>
      <c r="M55" s="377"/>
      <c r="N55" s="377"/>
      <c r="O55" s="377"/>
      <c r="P55" s="377"/>
      <c r="Q55" s="385"/>
      <c r="R55" s="155"/>
      <c r="S55" s="155"/>
    </row>
    <row r="56" spans="1:19" ht="14.1" customHeight="1" x14ac:dyDescent="0.25">
      <c r="A56" s="73"/>
      <c r="B56" s="73"/>
      <c r="C56" s="369" t="s">
        <v>563</v>
      </c>
      <c r="D56" s="369"/>
      <c r="E56" s="370"/>
      <c r="F56" s="148">
        <v>4891</v>
      </c>
      <c r="G56" s="376">
        <f>Totalen!I76</f>
        <v>0</v>
      </c>
      <c r="H56" s="377"/>
      <c r="I56" s="377"/>
      <c r="J56" s="377"/>
      <c r="K56" s="378"/>
      <c r="L56" s="384">
        <f>Totalen!F76</f>
        <v>0</v>
      </c>
      <c r="M56" s="377"/>
      <c r="N56" s="377"/>
      <c r="O56" s="377"/>
      <c r="P56" s="377"/>
      <c r="Q56" s="385"/>
      <c r="R56" s="155"/>
      <c r="S56" s="155"/>
    </row>
    <row r="57" spans="1:19" ht="6" customHeight="1" x14ac:dyDescent="0.25">
      <c r="A57" s="371"/>
      <c r="B57" s="371"/>
      <c r="C57" s="371"/>
      <c r="D57" s="371"/>
      <c r="E57" s="372"/>
      <c r="F57" s="131"/>
      <c r="G57" s="364"/>
      <c r="H57" s="365"/>
      <c r="I57" s="365"/>
      <c r="J57" s="365"/>
      <c r="K57" s="366"/>
      <c r="L57" s="379"/>
      <c r="M57" s="365"/>
      <c r="N57" s="365"/>
      <c r="O57" s="365"/>
      <c r="P57" s="365"/>
      <c r="Q57" s="380"/>
      <c r="R57" s="155"/>
      <c r="S57" s="155"/>
    </row>
    <row r="58" spans="1:19" ht="12.75" customHeight="1" x14ac:dyDescent="0.25">
      <c r="A58" s="127" t="s">
        <v>396</v>
      </c>
      <c r="B58" s="367" t="s">
        <v>398</v>
      </c>
      <c r="C58" s="367"/>
      <c r="D58" s="367"/>
      <c r="E58" s="368"/>
      <c r="F58" s="131" t="s">
        <v>300</v>
      </c>
      <c r="G58" s="386">
        <f>Totalen!I63</f>
        <v>0</v>
      </c>
      <c r="H58" s="382"/>
      <c r="I58" s="382"/>
      <c r="J58" s="382"/>
      <c r="K58" s="387"/>
      <c r="L58" s="381">
        <f>Totalen!F63</f>
        <v>0</v>
      </c>
      <c r="M58" s="382"/>
      <c r="N58" s="382"/>
      <c r="O58" s="382"/>
      <c r="P58" s="382"/>
      <c r="Q58" s="383"/>
      <c r="R58" s="155"/>
      <c r="S58" s="155"/>
    </row>
    <row r="59" spans="1:19" x14ac:dyDescent="0.25">
      <c r="A59" s="65"/>
      <c r="B59" s="65"/>
      <c r="C59" s="65"/>
      <c r="D59" s="65"/>
      <c r="E59" s="65"/>
      <c r="F59" s="131"/>
      <c r="G59" s="453"/>
      <c r="H59" s="454"/>
      <c r="I59" s="454"/>
      <c r="J59" s="454"/>
      <c r="K59" s="455"/>
      <c r="L59" s="456"/>
      <c r="M59" s="454"/>
      <c r="N59" s="454"/>
      <c r="O59" s="454"/>
      <c r="P59" s="454"/>
      <c r="Q59" s="457"/>
      <c r="R59" s="155"/>
      <c r="S59" s="155"/>
    </row>
    <row r="60" spans="1:19" ht="13.5" customHeight="1" thickBot="1" x14ac:dyDescent="0.3">
      <c r="A60" s="448" t="s">
        <v>301</v>
      </c>
      <c r="B60" s="448"/>
      <c r="C60" s="448"/>
      <c r="D60" s="448"/>
      <c r="E60" s="449"/>
      <c r="F60" s="220" t="s">
        <v>327</v>
      </c>
      <c r="G60" s="450">
        <f>G25+G16+G4</f>
        <v>0</v>
      </c>
      <c r="H60" s="451"/>
      <c r="I60" s="451"/>
      <c r="J60" s="451"/>
      <c r="K60" s="452"/>
      <c r="L60" s="392">
        <f>L25+L16+L4</f>
        <v>0</v>
      </c>
      <c r="M60" s="393"/>
      <c r="N60" s="393"/>
      <c r="O60" s="393"/>
      <c r="P60" s="393"/>
      <c r="Q60" s="394"/>
      <c r="R60" s="221"/>
      <c r="S60" s="221"/>
    </row>
  </sheetData>
  <sheetProtection password="CDCC" sheet="1"/>
  <mergeCells count="188">
    <mergeCell ref="A9:E9"/>
    <mergeCell ref="B10:E10"/>
    <mergeCell ref="B12:E12"/>
    <mergeCell ref="G10:K10"/>
    <mergeCell ref="G14:K14"/>
    <mergeCell ref="B14:E14"/>
    <mergeCell ref="L16:Q16"/>
    <mergeCell ref="L19:Q19"/>
    <mergeCell ref="L20:Q20"/>
    <mergeCell ref="L9:Q9"/>
    <mergeCell ref="L11:Q11"/>
    <mergeCell ref="L15:Q15"/>
    <mergeCell ref="G9:K9"/>
    <mergeCell ref="G11:K11"/>
    <mergeCell ref="G12:K12"/>
    <mergeCell ref="G13:K13"/>
    <mergeCell ref="L10:Q10"/>
    <mergeCell ref="L13:Q13"/>
    <mergeCell ref="G15:K15"/>
    <mergeCell ref="L12:Q12"/>
    <mergeCell ref="G5:K5"/>
    <mergeCell ref="G8:K8"/>
    <mergeCell ref="B6:E6"/>
    <mergeCell ref="B8:E8"/>
    <mergeCell ref="A1:C1"/>
    <mergeCell ref="E1:G1"/>
    <mergeCell ref="H1:N1"/>
    <mergeCell ref="A3:E3"/>
    <mergeCell ref="G3:K3"/>
    <mergeCell ref="L3:Q3"/>
    <mergeCell ref="A4:E4"/>
    <mergeCell ref="G4:K4"/>
    <mergeCell ref="O1:Q1"/>
    <mergeCell ref="A2:E2"/>
    <mergeCell ref="G2:K2"/>
    <mergeCell ref="L2:Q2"/>
    <mergeCell ref="L4:Q4"/>
    <mergeCell ref="L5:Q5"/>
    <mergeCell ref="L6:Q6"/>
    <mergeCell ref="L7:Q7"/>
    <mergeCell ref="L8:Q8"/>
    <mergeCell ref="G6:K6"/>
    <mergeCell ref="G7:K7"/>
    <mergeCell ref="G16:K16"/>
    <mergeCell ref="C18:E18"/>
    <mergeCell ref="A11:E11"/>
    <mergeCell ref="A13:E13"/>
    <mergeCell ref="A17:E17"/>
    <mergeCell ref="A15:E15"/>
    <mergeCell ref="A16:E16"/>
    <mergeCell ref="C19:E19"/>
    <mergeCell ref="L18:Q18"/>
    <mergeCell ref="A19:B19"/>
    <mergeCell ref="G19:K19"/>
    <mergeCell ref="L14:Q14"/>
    <mergeCell ref="G21:K21"/>
    <mergeCell ref="L26:Q26"/>
    <mergeCell ref="G17:K17"/>
    <mergeCell ref="G18:K18"/>
    <mergeCell ref="L17:Q17"/>
    <mergeCell ref="L25:Q25"/>
    <mergeCell ref="L27:Q27"/>
    <mergeCell ref="G20:K20"/>
    <mergeCell ref="G25:K25"/>
    <mergeCell ref="G26:K26"/>
    <mergeCell ref="G27:K27"/>
    <mergeCell ref="G24:K24"/>
    <mergeCell ref="G22:K22"/>
    <mergeCell ref="G23:K23"/>
    <mergeCell ref="L24:Q24"/>
    <mergeCell ref="L21:Q21"/>
    <mergeCell ref="L22:Q22"/>
    <mergeCell ref="L23:Q23"/>
    <mergeCell ref="G32:K32"/>
    <mergeCell ref="L32:Q32"/>
    <mergeCell ref="L31:Q31"/>
    <mergeCell ref="G31:K31"/>
    <mergeCell ref="L29:Q29"/>
    <mergeCell ref="G28:K28"/>
    <mergeCell ref="L28:Q28"/>
    <mergeCell ref="G30:K30"/>
    <mergeCell ref="L30:Q30"/>
    <mergeCell ref="G29:K29"/>
    <mergeCell ref="L33:Q33"/>
    <mergeCell ref="G38:K38"/>
    <mergeCell ref="G39:K39"/>
    <mergeCell ref="G34:K34"/>
    <mergeCell ref="L34:Q34"/>
    <mergeCell ref="L38:Q38"/>
    <mergeCell ref="L39:Q39"/>
    <mergeCell ref="L35:Q35"/>
    <mergeCell ref="L36:Q36"/>
    <mergeCell ref="L42:Q42"/>
    <mergeCell ref="C34:E34"/>
    <mergeCell ref="B39:E39"/>
    <mergeCell ref="G40:K41"/>
    <mergeCell ref="L40:Q41"/>
    <mergeCell ref="L37:Q37"/>
    <mergeCell ref="A38:E38"/>
    <mergeCell ref="G45:K45"/>
    <mergeCell ref="L45:Q45"/>
    <mergeCell ref="G43:K43"/>
    <mergeCell ref="L43:Q43"/>
    <mergeCell ref="G44:K44"/>
    <mergeCell ref="L44:Q44"/>
    <mergeCell ref="C36:E36"/>
    <mergeCell ref="C37:E37"/>
    <mergeCell ref="G35:K35"/>
    <mergeCell ref="G36:K36"/>
    <mergeCell ref="G37:K37"/>
    <mergeCell ref="C44:E44"/>
    <mergeCell ref="L46:Q47"/>
    <mergeCell ref="G49:K49"/>
    <mergeCell ref="L49:Q49"/>
    <mergeCell ref="G48:K48"/>
    <mergeCell ref="L48:Q48"/>
    <mergeCell ref="L55:Q55"/>
    <mergeCell ref="L51:Q51"/>
    <mergeCell ref="L52:Q52"/>
    <mergeCell ref="L54:Q54"/>
    <mergeCell ref="L50:Q50"/>
    <mergeCell ref="L53:Q53"/>
    <mergeCell ref="G50:K50"/>
    <mergeCell ref="A60:E60"/>
    <mergeCell ref="G60:K60"/>
    <mergeCell ref="L60:Q60"/>
    <mergeCell ref="L57:Q57"/>
    <mergeCell ref="G59:K59"/>
    <mergeCell ref="L59:Q59"/>
    <mergeCell ref="L58:Q58"/>
    <mergeCell ref="G57:K57"/>
    <mergeCell ref="G55:K55"/>
    <mergeCell ref="B58:E58"/>
    <mergeCell ref="A57:E57"/>
    <mergeCell ref="C55:E55"/>
    <mergeCell ref="C56:E56"/>
    <mergeCell ref="G56:K56"/>
    <mergeCell ref="L56:Q56"/>
    <mergeCell ref="G58:K58"/>
    <mergeCell ref="A29:B29"/>
    <mergeCell ref="C29:E29"/>
    <mergeCell ref="A20:B20"/>
    <mergeCell ref="C20:E20"/>
    <mergeCell ref="A21:B21"/>
    <mergeCell ref="C21:E21"/>
    <mergeCell ref="C22:E22"/>
    <mergeCell ref="C23:E23"/>
    <mergeCell ref="C28:E28"/>
    <mergeCell ref="B27:E27"/>
    <mergeCell ref="A26:E26"/>
    <mergeCell ref="A25:E25"/>
    <mergeCell ref="A24:E24"/>
    <mergeCell ref="A23:B23"/>
    <mergeCell ref="A30:B30"/>
    <mergeCell ref="C30:E30"/>
    <mergeCell ref="A31:B31"/>
    <mergeCell ref="C31:E31"/>
    <mergeCell ref="A32:B32"/>
    <mergeCell ref="C32:E32"/>
    <mergeCell ref="A44:B44"/>
    <mergeCell ref="C50:E50"/>
    <mergeCell ref="A49:B49"/>
    <mergeCell ref="C40:E40"/>
    <mergeCell ref="A41:B41"/>
    <mergeCell ref="C41:E41"/>
    <mergeCell ref="C42:E42"/>
    <mergeCell ref="A43:B43"/>
    <mergeCell ref="C43:E43"/>
    <mergeCell ref="C45:E45"/>
    <mergeCell ref="C46:E46"/>
    <mergeCell ref="A47:B47"/>
    <mergeCell ref="C47:E47"/>
    <mergeCell ref="C48:E48"/>
    <mergeCell ref="C49:E49"/>
    <mergeCell ref="A48:B48"/>
    <mergeCell ref="C35:E35"/>
    <mergeCell ref="C51:E51"/>
    <mergeCell ref="C52:E52"/>
    <mergeCell ref="C54:E54"/>
    <mergeCell ref="G51:K51"/>
    <mergeCell ref="G52:K52"/>
    <mergeCell ref="G54:K54"/>
    <mergeCell ref="C53:E53"/>
    <mergeCell ref="G53:K53"/>
    <mergeCell ref="C33:E33"/>
    <mergeCell ref="G46:K47"/>
    <mergeCell ref="G42:K42"/>
    <mergeCell ref="G33:K33"/>
  </mergeCells>
  <pageMargins left="0.23622047244094491" right="0.23622047244094491" top="0.59055118110236227" bottom="0.47244094488188981" header="0.27559055118110237" footer="0.35433070866141736"/>
  <pageSetup paperSize="9"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52FAC-E013-4A7A-B684-E8D0E0972CE6}">
  <sheetPr codeName="Blad9">
    <tabColor indexed="13"/>
    <pageSetUpPr fitToPage="1"/>
  </sheetPr>
  <dimension ref="A1:P43"/>
  <sheetViews>
    <sheetView zoomScaleNormal="100" workbookViewId="0">
      <selection activeCell="K2" sqref="K2:P2"/>
    </sheetView>
  </sheetViews>
  <sheetFormatPr defaultColWidth="9.109375" defaultRowHeight="13.2" x14ac:dyDescent="0.25"/>
  <cols>
    <col min="1" max="1" width="3.6640625" style="42" customWidth="1"/>
    <col min="2" max="2" width="2.5546875" style="42" customWidth="1"/>
    <col min="3" max="3" width="4.109375" style="42" customWidth="1"/>
    <col min="4" max="4" width="25.44140625" style="42" customWidth="1"/>
    <col min="5" max="5" width="22.44140625" style="42" customWidth="1"/>
    <col min="6" max="6" width="5.33203125" style="42" customWidth="1"/>
    <col min="7" max="7" width="3.109375" style="42" customWidth="1"/>
    <col min="8" max="8" width="7.109375" style="42" customWidth="1"/>
    <col min="9" max="9" width="4.6640625" style="42" customWidth="1"/>
    <col min="10" max="10" width="3.5546875" style="42" customWidth="1"/>
    <col min="11" max="11" width="3.33203125" style="42" customWidth="1"/>
    <col min="12" max="12" width="1.5546875" style="42" customWidth="1"/>
    <col min="13" max="13" width="2" style="42" customWidth="1"/>
    <col min="14" max="14" width="5.6640625" style="42" customWidth="1"/>
    <col min="15" max="15" width="3.44140625" style="42" customWidth="1"/>
    <col min="16" max="16" width="3" style="42" customWidth="1"/>
    <col min="17" max="16384" width="9.109375" style="42"/>
  </cols>
  <sheetData>
    <row r="1" spans="1:16" ht="12.75" customHeight="1" x14ac:dyDescent="0.25">
      <c r="A1" s="436" t="s">
        <v>330</v>
      </c>
      <c r="B1" s="437"/>
      <c r="C1" s="438"/>
      <c r="D1" s="40">
        <f>Totalen!B167</f>
        <v>0</v>
      </c>
      <c r="E1" s="495"/>
      <c r="F1" s="496"/>
      <c r="G1" s="496"/>
      <c r="H1" s="496"/>
      <c r="I1" s="496"/>
      <c r="J1" s="496"/>
      <c r="K1" s="496"/>
      <c r="L1" s="496"/>
      <c r="M1" s="497"/>
      <c r="N1" s="492" t="s">
        <v>314</v>
      </c>
      <c r="O1" s="493"/>
      <c r="P1" s="494"/>
    </row>
    <row r="2" spans="1:16" ht="15" customHeight="1" thickBot="1" x14ac:dyDescent="0.3">
      <c r="A2" s="426"/>
      <c r="B2" s="426"/>
      <c r="C2" s="426"/>
      <c r="D2" s="426"/>
      <c r="E2" s="426"/>
      <c r="F2" s="43" t="s">
        <v>208</v>
      </c>
      <c r="G2" s="506" t="s">
        <v>209</v>
      </c>
      <c r="H2" s="506"/>
      <c r="I2" s="506"/>
      <c r="J2" s="507"/>
      <c r="K2" s="505" t="s">
        <v>210</v>
      </c>
      <c r="L2" s="506"/>
      <c r="M2" s="506"/>
      <c r="N2" s="506"/>
      <c r="O2" s="506"/>
      <c r="P2" s="507"/>
    </row>
    <row r="3" spans="1:16" x14ac:dyDescent="0.25">
      <c r="A3" s="371" t="s">
        <v>211</v>
      </c>
      <c r="B3" s="371"/>
      <c r="C3" s="371"/>
      <c r="D3" s="371"/>
      <c r="E3" s="371"/>
      <c r="F3" s="211"/>
      <c r="G3" s="502"/>
      <c r="H3" s="502"/>
      <c r="I3" s="502"/>
      <c r="J3" s="503"/>
      <c r="K3" s="502"/>
      <c r="L3" s="502"/>
      <c r="M3" s="502"/>
      <c r="N3" s="502"/>
      <c r="O3" s="502"/>
      <c r="P3" s="504"/>
    </row>
    <row r="4" spans="1:16" x14ac:dyDescent="0.25">
      <c r="A4" s="508" t="s">
        <v>212</v>
      </c>
      <c r="B4" s="508"/>
      <c r="C4" s="508"/>
      <c r="D4" s="508"/>
      <c r="E4" s="508"/>
      <c r="F4" s="195"/>
      <c r="G4" s="498"/>
      <c r="H4" s="498"/>
      <c r="I4" s="498"/>
      <c r="J4" s="509"/>
      <c r="K4" s="498"/>
      <c r="L4" s="498"/>
      <c r="M4" s="498"/>
      <c r="N4" s="498"/>
      <c r="O4" s="498"/>
      <c r="P4" s="499"/>
    </row>
    <row r="5" spans="1:16" x14ac:dyDescent="0.25">
      <c r="A5" s="212"/>
      <c r="B5" s="212"/>
      <c r="C5" s="212"/>
      <c r="D5" s="212"/>
      <c r="E5" s="212"/>
      <c r="F5" s="194"/>
      <c r="G5" s="364"/>
      <c r="H5" s="365"/>
      <c r="I5" s="365"/>
      <c r="J5" s="366"/>
      <c r="K5" s="379"/>
      <c r="L5" s="365"/>
      <c r="M5" s="365"/>
      <c r="N5" s="365"/>
      <c r="O5" s="365"/>
      <c r="P5" s="380"/>
    </row>
    <row r="6" spans="1:16" ht="12" customHeight="1" x14ac:dyDescent="0.25">
      <c r="A6" s="127" t="s">
        <v>399</v>
      </c>
      <c r="B6" s="367" t="s">
        <v>400</v>
      </c>
      <c r="C6" s="367"/>
      <c r="D6" s="367"/>
      <c r="E6" s="368"/>
      <c r="F6" s="194" t="s">
        <v>213</v>
      </c>
      <c r="G6" s="386">
        <f>SUM(G7:J12)</f>
        <v>0</v>
      </c>
      <c r="H6" s="382"/>
      <c r="I6" s="382"/>
      <c r="J6" s="382"/>
      <c r="K6" s="381">
        <f>SUM(K7:P12)</f>
        <v>0</v>
      </c>
      <c r="L6" s="382"/>
      <c r="M6" s="382"/>
      <c r="N6" s="382"/>
      <c r="O6" s="382"/>
      <c r="P6" s="383"/>
    </row>
    <row r="7" spans="1:16" ht="14.1" customHeight="1" x14ac:dyDescent="0.25">
      <c r="A7" s="51"/>
      <c r="B7" s="73" t="s">
        <v>404</v>
      </c>
      <c r="C7" s="369" t="s">
        <v>432</v>
      </c>
      <c r="D7" s="369"/>
      <c r="E7" s="370"/>
      <c r="F7" s="213">
        <v>70</v>
      </c>
      <c r="G7" s="376">
        <f>Totalen!I89</f>
        <v>0</v>
      </c>
      <c r="H7" s="500"/>
      <c r="I7" s="500"/>
      <c r="J7" s="501"/>
      <c r="K7" s="384">
        <f>Totalen!F89</f>
        <v>0</v>
      </c>
      <c r="L7" s="377"/>
      <c r="M7" s="377"/>
      <c r="N7" s="377"/>
      <c r="O7" s="377"/>
      <c r="P7" s="385"/>
    </row>
    <row r="8" spans="1:16" ht="14.1" customHeight="1" x14ac:dyDescent="0.25">
      <c r="A8" s="51"/>
      <c r="B8" s="76" t="s">
        <v>355</v>
      </c>
      <c r="C8" s="369" t="s">
        <v>433</v>
      </c>
      <c r="D8" s="369"/>
      <c r="E8" s="370"/>
      <c r="F8" s="213">
        <v>71</v>
      </c>
      <c r="G8" s="376">
        <f>Totalen!I91</f>
        <v>0</v>
      </c>
      <c r="H8" s="377"/>
      <c r="I8" s="377"/>
      <c r="J8" s="378"/>
      <c r="K8" s="384">
        <f>Totalen!F91</f>
        <v>0</v>
      </c>
      <c r="L8" s="377"/>
      <c r="M8" s="377"/>
      <c r="N8" s="377"/>
      <c r="O8" s="377"/>
      <c r="P8" s="385"/>
    </row>
    <row r="9" spans="1:16" ht="14.1" customHeight="1" x14ac:dyDescent="0.25">
      <c r="A9" s="51"/>
      <c r="B9" s="73" t="s">
        <v>369</v>
      </c>
      <c r="C9" s="369" t="s">
        <v>434</v>
      </c>
      <c r="D9" s="369"/>
      <c r="E9" s="370"/>
      <c r="F9" s="213">
        <v>72</v>
      </c>
      <c r="G9" s="376">
        <f>Totalen!I93</f>
        <v>0</v>
      </c>
      <c r="H9" s="377"/>
      <c r="I9" s="377"/>
      <c r="J9" s="378"/>
      <c r="K9" s="384">
        <f>Totalen!F93</f>
        <v>0</v>
      </c>
      <c r="L9" s="377"/>
      <c r="M9" s="377"/>
      <c r="N9" s="377"/>
      <c r="O9" s="377"/>
      <c r="P9" s="385"/>
    </row>
    <row r="10" spans="1:16" ht="14.1" customHeight="1" x14ac:dyDescent="0.25">
      <c r="A10" s="51"/>
      <c r="B10" s="73" t="s">
        <v>332</v>
      </c>
      <c r="C10" s="369" t="s">
        <v>527</v>
      </c>
      <c r="D10" s="369"/>
      <c r="E10" s="370"/>
      <c r="F10" s="213"/>
      <c r="G10" s="376"/>
      <c r="H10" s="377"/>
      <c r="I10" s="377"/>
      <c r="J10" s="378"/>
      <c r="K10" s="384"/>
      <c r="L10" s="377"/>
      <c r="M10" s="377"/>
      <c r="N10" s="377"/>
      <c r="O10" s="377"/>
      <c r="P10" s="385"/>
    </row>
    <row r="11" spans="1:16" ht="14.1" customHeight="1" x14ac:dyDescent="0.25">
      <c r="A11" s="51"/>
      <c r="B11" s="73"/>
      <c r="C11" s="369" t="s">
        <v>528</v>
      </c>
      <c r="D11" s="369"/>
      <c r="E11" s="370"/>
      <c r="F11" s="213">
        <v>73</v>
      </c>
      <c r="G11" s="376">
        <f>Totalen!I95</f>
        <v>0</v>
      </c>
      <c r="H11" s="377"/>
      <c r="I11" s="377"/>
      <c r="J11" s="378"/>
      <c r="K11" s="384">
        <f>Totalen!F95</f>
        <v>0</v>
      </c>
      <c r="L11" s="377"/>
      <c r="M11" s="377"/>
      <c r="N11" s="377"/>
      <c r="O11" s="377"/>
      <c r="P11" s="385"/>
    </row>
    <row r="12" spans="1:16" ht="14.1" customHeight="1" x14ac:dyDescent="0.25">
      <c r="A12" s="51"/>
      <c r="B12" s="73" t="s">
        <v>331</v>
      </c>
      <c r="C12" s="369" t="s">
        <v>435</v>
      </c>
      <c r="D12" s="369"/>
      <c r="E12" s="370"/>
      <c r="F12" s="213">
        <v>74</v>
      </c>
      <c r="G12" s="376">
        <f>Totalen!I102</f>
        <v>0</v>
      </c>
      <c r="H12" s="377"/>
      <c r="I12" s="377"/>
      <c r="J12" s="378"/>
      <c r="K12" s="384">
        <f>Totalen!F102</f>
        <v>0</v>
      </c>
      <c r="L12" s="377"/>
      <c r="M12" s="377"/>
      <c r="N12" s="377"/>
      <c r="O12" s="377"/>
      <c r="P12" s="385"/>
    </row>
    <row r="13" spans="1:16" x14ac:dyDescent="0.25">
      <c r="A13" s="371"/>
      <c r="B13" s="371"/>
      <c r="C13" s="371"/>
      <c r="D13" s="371"/>
      <c r="E13" s="372"/>
      <c r="F13" s="194"/>
      <c r="G13" s="364"/>
      <c r="H13" s="365"/>
      <c r="I13" s="365"/>
      <c r="J13" s="366"/>
      <c r="K13" s="379"/>
      <c r="L13" s="365"/>
      <c r="M13" s="365"/>
      <c r="N13" s="365"/>
      <c r="O13" s="365"/>
      <c r="P13" s="380"/>
    </row>
    <row r="14" spans="1:16" ht="12" customHeight="1" x14ac:dyDescent="0.25">
      <c r="A14" s="127" t="s">
        <v>401</v>
      </c>
      <c r="B14" s="367" t="s">
        <v>402</v>
      </c>
      <c r="C14" s="421"/>
      <c r="D14" s="421"/>
      <c r="E14" s="422"/>
      <c r="F14" s="194" t="s">
        <v>214</v>
      </c>
      <c r="G14" s="386">
        <f>SUM(G15:J24)*-1</f>
        <v>0</v>
      </c>
      <c r="H14" s="382"/>
      <c r="I14" s="382"/>
      <c r="J14" s="382"/>
      <c r="K14" s="381">
        <f>SUM(K15:P24)*-1</f>
        <v>0</v>
      </c>
      <c r="L14" s="382"/>
      <c r="M14" s="382"/>
      <c r="N14" s="382"/>
      <c r="O14" s="382"/>
      <c r="P14" s="383"/>
    </row>
    <row r="15" spans="1:16" ht="14.1" customHeight="1" x14ac:dyDescent="0.25">
      <c r="A15" s="73"/>
      <c r="B15" s="73" t="s">
        <v>404</v>
      </c>
      <c r="C15" s="369" t="s">
        <v>405</v>
      </c>
      <c r="D15" s="369"/>
      <c r="E15" s="370"/>
      <c r="F15" s="213">
        <v>60</v>
      </c>
      <c r="G15" s="376">
        <f>Totalen!I104</f>
        <v>0</v>
      </c>
      <c r="H15" s="377"/>
      <c r="I15" s="377"/>
      <c r="J15" s="378"/>
      <c r="K15" s="384">
        <f>Totalen!F104</f>
        <v>0</v>
      </c>
      <c r="L15" s="377"/>
      <c r="M15" s="377"/>
      <c r="N15" s="377"/>
      <c r="O15" s="377"/>
      <c r="P15" s="385"/>
    </row>
    <row r="16" spans="1:16" ht="14.1" customHeight="1" x14ac:dyDescent="0.25">
      <c r="A16" s="73"/>
      <c r="B16" s="73" t="s">
        <v>406</v>
      </c>
      <c r="C16" s="369" t="s">
        <v>407</v>
      </c>
      <c r="D16" s="369"/>
      <c r="E16" s="370"/>
      <c r="F16" s="213">
        <v>61</v>
      </c>
      <c r="G16" s="376">
        <f>Totalen!I106</f>
        <v>0</v>
      </c>
      <c r="H16" s="377"/>
      <c r="I16" s="377"/>
      <c r="J16" s="378"/>
      <c r="K16" s="384">
        <f>Totalen!F106</f>
        <v>0</v>
      </c>
      <c r="L16" s="377"/>
      <c r="M16" s="377"/>
      <c r="N16" s="377"/>
      <c r="O16" s="377"/>
      <c r="P16" s="385"/>
    </row>
    <row r="17" spans="1:16" ht="14.1" customHeight="1" x14ac:dyDescent="0.25">
      <c r="A17" s="73"/>
      <c r="B17" s="73" t="s">
        <v>408</v>
      </c>
      <c r="C17" s="369" t="s">
        <v>409</v>
      </c>
      <c r="D17" s="369"/>
      <c r="E17" s="370"/>
      <c r="F17" s="213">
        <v>62</v>
      </c>
      <c r="G17" s="376">
        <f>Totalen!I108</f>
        <v>0</v>
      </c>
      <c r="H17" s="377"/>
      <c r="I17" s="377"/>
      <c r="J17" s="378"/>
      <c r="K17" s="384">
        <f>Totalen!F108</f>
        <v>0</v>
      </c>
      <c r="L17" s="377"/>
      <c r="M17" s="377"/>
      <c r="N17" s="377"/>
      <c r="O17" s="377"/>
      <c r="P17" s="385"/>
    </row>
    <row r="18" spans="1:16" ht="14.1" customHeight="1" x14ac:dyDescent="0.25">
      <c r="A18" s="73"/>
      <c r="B18" s="73" t="s">
        <v>410</v>
      </c>
      <c r="C18" s="369" t="s">
        <v>411</v>
      </c>
      <c r="D18" s="369"/>
      <c r="E18" s="370"/>
      <c r="F18" s="213">
        <v>630</v>
      </c>
      <c r="G18" s="376">
        <f>Totalen!I110</f>
        <v>0</v>
      </c>
      <c r="H18" s="377"/>
      <c r="I18" s="377"/>
      <c r="J18" s="378"/>
      <c r="K18" s="384">
        <f>Totalen!F110</f>
        <v>0</v>
      </c>
      <c r="L18" s="377"/>
      <c r="M18" s="377"/>
      <c r="N18" s="377"/>
      <c r="O18" s="377"/>
      <c r="P18" s="385"/>
    </row>
    <row r="19" spans="1:16" ht="14.1" customHeight="1" x14ac:dyDescent="0.25">
      <c r="A19" s="73"/>
      <c r="B19" s="73" t="s">
        <v>331</v>
      </c>
      <c r="C19" s="369" t="s">
        <v>403</v>
      </c>
      <c r="D19" s="369"/>
      <c r="E19" s="370"/>
      <c r="F19" s="213"/>
      <c r="G19" s="460">
        <f>Totalen!I112</f>
        <v>0</v>
      </c>
      <c r="H19" s="461"/>
      <c r="I19" s="461"/>
      <c r="J19" s="462"/>
      <c r="K19" s="463">
        <f>Totalen!F112</f>
        <v>0</v>
      </c>
      <c r="L19" s="461"/>
      <c r="M19" s="461"/>
      <c r="N19" s="461"/>
      <c r="O19" s="461"/>
      <c r="P19" s="464"/>
    </row>
    <row r="20" spans="1:16" ht="14.1" customHeight="1" x14ac:dyDescent="0.25">
      <c r="A20" s="369"/>
      <c r="B20" s="369"/>
      <c r="C20" s="369" t="s">
        <v>13</v>
      </c>
      <c r="D20" s="369"/>
      <c r="E20" s="370"/>
      <c r="F20" s="213"/>
      <c r="G20" s="460"/>
      <c r="H20" s="461"/>
      <c r="I20" s="461"/>
      <c r="J20" s="462"/>
      <c r="K20" s="463"/>
      <c r="L20" s="461"/>
      <c r="M20" s="461"/>
      <c r="N20" s="461"/>
      <c r="O20" s="461"/>
      <c r="P20" s="464"/>
    </row>
    <row r="21" spans="1:16" ht="14.1" customHeight="1" x14ac:dyDescent="0.25">
      <c r="A21" s="369"/>
      <c r="B21" s="369"/>
      <c r="C21" s="369" t="s">
        <v>412</v>
      </c>
      <c r="D21" s="369"/>
      <c r="E21" s="370"/>
      <c r="F21" s="213" t="s">
        <v>215</v>
      </c>
      <c r="G21" s="460"/>
      <c r="H21" s="461"/>
      <c r="I21" s="461"/>
      <c r="J21" s="462"/>
      <c r="K21" s="463"/>
      <c r="L21" s="461"/>
      <c r="M21" s="461"/>
      <c r="N21" s="461"/>
      <c r="O21" s="461"/>
      <c r="P21" s="464"/>
    </row>
    <row r="22" spans="1:16" ht="14.1" customHeight="1" x14ac:dyDescent="0.25">
      <c r="A22" s="73"/>
      <c r="B22" s="73" t="s">
        <v>373</v>
      </c>
      <c r="C22" s="369" t="s">
        <v>413</v>
      </c>
      <c r="D22" s="369"/>
      <c r="E22" s="370"/>
      <c r="F22" s="213"/>
      <c r="G22" s="460">
        <f>Totalen!I118</f>
        <v>0</v>
      </c>
      <c r="H22" s="461"/>
      <c r="I22" s="461"/>
      <c r="J22" s="462"/>
      <c r="K22" s="463">
        <f>Totalen!F118</f>
        <v>0</v>
      </c>
      <c r="L22" s="461"/>
      <c r="M22" s="461"/>
      <c r="N22" s="461"/>
      <c r="O22" s="461"/>
      <c r="P22" s="464"/>
    </row>
    <row r="23" spans="1:16" ht="14.1" customHeight="1" x14ac:dyDescent="0.25">
      <c r="A23" s="369"/>
      <c r="B23" s="369"/>
      <c r="C23" s="369" t="s">
        <v>429</v>
      </c>
      <c r="D23" s="369"/>
      <c r="E23" s="370"/>
      <c r="F23" s="213" t="s">
        <v>216</v>
      </c>
      <c r="G23" s="460"/>
      <c r="H23" s="461"/>
      <c r="I23" s="461"/>
      <c r="J23" s="462"/>
      <c r="K23" s="463"/>
      <c r="L23" s="461"/>
      <c r="M23" s="461"/>
      <c r="N23" s="461"/>
      <c r="O23" s="461"/>
      <c r="P23" s="464"/>
    </row>
    <row r="24" spans="1:16" ht="14.1" customHeight="1" x14ac:dyDescent="0.25">
      <c r="A24" s="73"/>
      <c r="B24" s="73" t="s">
        <v>430</v>
      </c>
      <c r="C24" s="369" t="s">
        <v>431</v>
      </c>
      <c r="D24" s="369"/>
      <c r="E24" s="370"/>
      <c r="F24" s="213">
        <v>64</v>
      </c>
      <c r="G24" s="376">
        <f>Totalen!I120</f>
        <v>0</v>
      </c>
      <c r="H24" s="377"/>
      <c r="I24" s="377"/>
      <c r="J24" s="378"/>
      <c r="K24" s="513">
        <f>Totalen!F120</f>
        <v>0</v>
      </c>
      <c r="L24" s="514"/>
      <c r="M24" s="514"/>
      <c r="N24" s="514"/>
      <c r="O24" s="514"/>
      <c r="P24" s="515"/>
    </row>
    <row r="25" spans="1:16" x14ac:dyDescent="0.25">
      <c r="A25" s="367"/>
      <c r="B25" s="367"/>
      <c r="C25" s="367"/>
      <c r="D25" s="367"/>
      <c r="E25" s="367"/>
      <c r="F25" s="194"/>
      <c r="G25" s="516"/>
      <c r="H25" s="516"/>
      <c r="I25" s="516"/>
      <c r="J25" s="517"/>
      <c r="K25" s="413"/>
      <c r="L25" s="411"/>
      <c r="M25" s="411"/>
      <c r="N25" s="411"/>
      <c r="O25" s="411"/>
      <c r="P25" s="414"/>
    </row>
    <row r="26" spans="1:16" ht="12.75" customHeight="1" x14ac:dyDescent="0.25">
      <c r="A26" s="127" t="s">
        <v>436</v>
      </c>
      <c r="B26" s="367" t="s">
        <v>437</v>
      </c>
      <c r="C26" s="367"/>
      <c r="D26" s="367"/>
      <c r="E26" s="368"/>
      <c r="F26" s="194" t="s">
        <v>217</v>
      </c>
      <c r="G26" s="386">
        <f>IF((G6+G14)&gt;0,G6+G14,0)</f>
        <v>0</v>
      </c>
      <c r="H26" s="382"/>
      <c r="I26" s="382"/>
      <c r="J26" s="382"/>
      <c r="K26" s="381">
        <f>IF((K6+K14)&gt;0,K6+K14,0)</f>
        <v>0</v>
      </c>
      <c r="L26" s="382"/>
      <c r="M26" s="382"/>
      <c r="N26" s="382"/>
      <c r="O26" s="382"/>
      <c r="P26" s="383"/>
    </row>
    <row r="27" spans="1:16" ht="12.75" customHeight="1" x14ac:dyDescent="0.25">
      <c r="A27" s="127"/>
      <c r="B27" s="367" t="s">
        <v>438</v>
      </c>
      <c r="C27" s="367"/>
      <c r="D27" s="367"/>
      <c r="E27" s="368"/>
      <c r="F27" s="194" t="s">
        <v>218</v>
      </c>
      <c r="G27" s="386">
        <f>IF((G6+G14)&lt;0,G6+G14,0)</f>
        <v>0</v>
      </c>
      <c r="H27" s="382"/>
      <c r="I27" s="382"/>
      <c r="J27" s="382"/>
      <c r="K27" s="381">
        <f>IF((K6+K14)&lt;0,K6+K14,0)</f>
        <v>0</v>
      </c>
      <c r="L27" s="382"/>
      <c r="M27" s="382"/>
      <c r="N27" s="382"/>
      <c r="O27" s="382"/>
      <c r="P27" s="383"/>
    </row>
    <row r="28" spans="1:16" x14ac:dyDescent="0.25">
      <c r="A28" s="362"/>
      <c r="B28" s="362"/>
      <c r="C28" s="362"/>
      <c r="D28" s="362"/>
      <c r="E28" s="363"/>
      <c r="F28" s="194"/>
      <c r="G28" s="410"/>
      <c r="H28" s="411"/>
      <c r="I28" s="411"/>
      <c r="J28" s="412"/>
      <c r="K28" s="413"/>
      <c r="L28" s="411"/>
      <c r="M28" s="411"/>
      <c r="N28" s="411"/>
      <c r="O28" s="411"/>
      <c r="P28" s="414"/>
    </row>
    <row r="29" spans="1:16" ht="12.75" customHeight="1" x14ac:dyDescent="0.25">
      <c r="A29" s="125" t="s">
        <v>384</v>
      </c>
      <c r="B29" s="374" t="s">
        <v>197</v>
      </c>
      <c r="C29" s="374"/>
      <c r="D29" s="374"/>
      <c r="E29" s="375"/>
      <c r="F29" s="213">
        <v>75</v>
      </c>
      <c r="G29" s="386">
        <f>Totalen!I122</f>
        <v>0</v>
      </c>
      <c r="H29" s="382"/>
      <c r="I29" s="382"/>
      <c r="J29" s="382"/>
      <c r="K29" s="381">
        <f>Totalen!F122</f>
        <v>0</v>
      </c>
      <c r="L29" s="382"/>
      <c r="M29" s="382"/>
      <c r="N29" s="382"/>
      <c r="O29" s="382"/>
      <c r="P29" s="383"/>
    </row>
    <row r="30" spans="1:16" ht="12.75" customHeight="1" x14ac:dyDescent="0.25">
      <c r="A30" s="518"/>
      <c r="B30" s="518"/>
      <c r="C30" s="518"/>
      <c r="D30" s="518"/>
      <c r="E30" s="519"/>
      <c r="F30" s="213"/>
      <c r="G30" s="364"/>
      <c r="H30" s="365"/>
      <c r="I30" s="365"/>
      <c r="J30" s="366"/>
      <c r="K30" s="379"/>
      <c r="L30" s="365"/>
      <c r="M30" s="365"/>
      <c r="N30" s="365"/>
      <c r="O30" s="365"/>
      <c r="P30" s="380"/>
    </row>
    <row r="31" spans="1:16" x14ac:dyDescent="0.25">
      <c r="A31" s="127" t="s">
        <v>386</v>
      </c>
      <c r="B31" s="367" t="s">
        <v>439</v>
      </c>
      <c r="C31" s="367"/>
      <c r="D31" s="367"/>
      <c r="E31" s="368"/>
      <c r="F31" s="213">
        <v>65</v>
      </c>
      <c r="G31" s="386">
        <f>Totalen!I124*-1</f>
        <v>0</v>
      </c>
      <c r="H31" s="382"/>
      <c r="I31" s="382"/>
      <c r="J31" s="382"/>
      <c r="K31" s="381">
        <f>Totalen!F124*-1</f>
        <v>0</v>
      </c>
      <c r="L31" s="382"/>
      <c r="M31" s="382"/>
      <c r="N31" s="382"/>
      <c r="O31" s="382"/>
      <c r="P31" s="383"/>
    </row>
    <row r="32" spans="1:16" x14ac:dyDescent="0.25">
      <c r="A32" s="362"/>
      <c r="B32" s="362"/>
      <c r="C32" s="362"/>
      <c r="D32" s="362"/>
      <c r="E32" s="363"/>
      <c r="F32" s="194"/>
      <c r="G32" s="410"/>
      <c r="H32" s="411"/>
      <c r="I32" s="411"/>
      <c r="J32" s="412"/>
      <c r="K32" s="413"/>
      <c r="L32" s="411"/>
      <c r="M32" s="411"/>
      <c r="N32" s="411"/>
      <c r="O32" s="411"/>
      <c r="P32" s="414"/>
    </row>
    <row r="33" spans="1:16" ht="13.5" customHeight="1" x14ac:dyDescent="0.25">
      <c r="A33" s="125" t="s">
        <v>390</v>
      </c>
      <c r="B33" s="374" t="s">
        <v>419</v>
      </c>
      <c r="C33" s="374"/>
      <c r="D33" s="374"/>
      <c r="E33" s="375"/>
      <c r="F33" s="194" t="s">
        <v>219</v>
      </c>
      <c r="G33" s="386">
        <f>IF((G26+G27+G29+G31)&gt;0,G26+G27+G29+G31,0)</f>
        <v>0</v>
      </c>
      <c r="H33" s="382"/>
      <c r="I33" s="382"/>
      <c r="J33" s="382"/>
      <c r="K33" s="381">
        <f>IF((K26+K27+K29+K31)&gt;0,K26+K27+K29+K31,0)</f>
        <v>0</v>
      </c>
      <c r="L33" s="382"/>
      <c r="M33" s="382"/>
      <c r="N33" s="382"/>
      <c r="O33" s="382"/>
      <c r="P33" s="383"/>
    </row>
    <row r="34" spans="1:16" ht="13.5" customHeight="1" x14ac:dyDescent="0.25">
      <c r="A34" s="127"/>
      <c r="B34" s="367" t="s">
        <v>420</v>
      </c>
      <c r="C34" s="367"/>
      <c r="D34" s="367"/>
      <c r="E34" s="368"/>
      <c r="F34" s="194" t="s">
        <v>220</v>
      </c>
      <c r="G34" s="386">
        <f>IF((G26+G27+G29+G31)&lt;0,G26+G27+G29+G31,0)</f>
        <v>0</v>
      </c>
      <c r="H34" s="382"/>
      <c r="I34" s="382"/>
      <c r="J34" s="382"/>
      <c r="K34" s="381">
        <f>IF((K26+K27+K29+K31)&lt;0,K26+K27+K29+K31,0)</f>
        <v>0</v>
      </c>
      <c r="L34" s="382"/>
      <c r="M34" s="382"/>
      <c r="N34" s="382"/>
      <c r="O34" s="382"/>
      <c r="P34" s="383"/>
    </row>
    <row r="35" spans="1:16" x14ac:dyDescent="0.25">
      <c r="A35" s="510"/>
      <c r="B35" s="510"/>
      <c r="C35" s="510"/>
      <c r="D35" s="510"/>
      <c r="E35" s="510"/>
      <c r="F35" s="194"/>
      <c r="G35" s="511"/>
      <c r="H35" s="511"/>
      <c r="I35" s="511"/>
      <c r="J35" s="512"/>
      <c r="K35" s="523"/>
      <c r="L35" s="524"/>
      <c r="M35" s="524"/>
      <c r="N35" s="524"/>
      <c r="O35" s="524"/>
      <c r="P35" s="525"/>
    </row>
    <row r="36" spans="1:16" ht="14.1" customHeight="1" x14ac:dyDescent="0.25">
      <c r="A36" s="127" t="s">
        <v>440</v>
      </c>
      <c r="B36" s="367" t="s">
        <v>441</v>
      </c>
      <c r="C36" s="367"/>
      <c r="D36" s="367"/>
      <c r="E36" s="368"/>
      <c r="F36" s="213">
        <v>76</v>
      </c>
      <c r="G36" s="529">
        <f>Totalen!I126</f>
        <v>0</v>
      </c>
      <c r="H36" s="521"/>
      <c r="I36" s="521"/>
      <c r="J36" s="530"/>
      <c r="K36" s="520">
        <f>Totalen!F126</f>
        <v>0</v>
      </c>
      <c r="L36" s="521"/>
      <c r="M36" s="521"/>
      <c r="N36" s="521"/>
      <c r="O36" s="521"/>
      <c r="P36" s="522"/>
    </row>
    <row r="37" spans="1:16" x14ac:dyDescent="0.25">
      <c r="A37" s="367"/>
      <c r="B37" s="367"/>
      <c r="C37" s="367"/>
      <c r="D37" s="367"/>
      <c r="E37" s="367"/>
      <c r="F37" s="194"/>
      <c r="G37" s="531"/>
      <c r="H37" s="527"/>
      <c r="I37" s="527"/>
      <c r="J37" s="532"/>
      <c r="K37" s="526"/>
      <c r="L37" s="527"/>
      <c r="M37" s="527"/>
      <c r="N37" s="527"/>
      <c r="O37" s="527"/>
      <c r="P37" s="528"/>
    </row>
    <row r="38" spans="1:16" x14ac:dyDescent="0.25">
      <c r="A38" s="127" t="s">
        <v>442</v>
      </c>
      <c r="B38" s="367" t="s">
        <v>443</v>
      </c>
      <c r="C38" s="367"/>
      <c r="D38" s="367"/>
      <c r="E38" s="368"/>
      <c r="F38" s="213">
        <v>66</v>
      </c>
      <c r="G38" s="529">
        <f>Totalen!I133*-1</f>
        <v>0</v>
      </c>
      <c r="H38" s="521"/>
      <c r="I38" s="521"/>
      <c r="J38" s="530"/>
      <c r="K38" s="520">
        <f>Totalen!F133*-1</f>
        <v>0</v>
      </c>
      <c r="L38" s="521"/>
      <c r="M38" s="521"/>
      <c r="N38" s="521"/>
      <c r="O38" s="521"/>
      <c r="P38" s="522"/>
    </row>
    <row r="39" spans="1:16" x14ac:dyDescent="0.25">
      <c r="A39" s="367"/>
      <c r="B39" s="367"/>
      <c r="C39" s="367"/>
      <c r="D39" s="367"/>
      <c r="E39" s="367"/>
      <c r="F39" s="194"/>
      <c r="G39" s="531"/>
      <c r="H39" s="527"/>
      <c r="I39" s="527"/>
      <c r="J39" s="532"/>
      <c r="K39" s="526"/>
      <c r="L39" s="527"/>
      <c r="M39" s="527"/>
      <c r="N39" s="527"/>
      <c r="O39" s="527"/>
      <c r="P39" s="528"/>
    </row>
    <row r="40" spans="1:16" ht="12.75" customHeight="1" x14ac:dyDescent="0.25">
      <c r="A40" s="127" t="s">
        <v>444</v>
      </c>
      <c r="B40" s="367" t="s">
        <v>445</v>
      </c>
      <c r="C40" s="367"/>
      <c r="D40" s="367"/>
      <c r="E40" s="368"/>
      <c r="F40" s="194" t="s">
        <v>221</v>
      </c>
      <c r="G40" s="529">
        <f>IF((G33+G34+G36+G38)&gt;0,G33+G34+G36+G38,0)</f>
        <v>0</v>
      </c>
      <c r="H40" s="521"/>
      <c r="I40" s="521"/>
      <c r="J40" s="530"/>
      <c r="K40" s="520">
        <f>IF((K33+K34+K36+K38)&gt;0,K33+K34+K36+K38,0)</f>
        <v>0</v>
      </c>
      <c r="L40" s="521"/>
      <c r="M40" s="521"/>
      <c r="N40" s="521"/>
      <c r="O40" s="521"/>
      <c r="P40" s="522"/>
    </row>
    <row r="41" spans="1:16" ht="6" customHeight="1" x14ac:dyDescent="0.25">
      <c r="A41" s="362"/>
      <c r="B41" s="362"/>
      <c r="C41" s="362"/>
      <c r="D41" s="362"/>
      <c r="E41" s="363"/>
      <c r="F41" s="194"/>
      <c r="G41" s="531"/>
      <c r="H41" s="527"/>
      <c r="I41" s="527"/>
      <c r="J41" s="532"/>
      <c r="K41" s="526"/>
      <c r="L41" s="527"/>
      <c r="M41" s="527"/>
      <c r="N41" s="527"/>
      <c r="O41" s="527"/>
      <c r="P41" s="528"/>
    </row>
    <row r="42" spans="1:16" ht="12.75" customHeight="1" x14ac:dyDescent="0.25">
      <c r="A42" s="127"/>
      <c r="B42" s="367" t="s">
        <v>446</v>
      </c>
      <c r="C42" s="367"/>
      <c r="D42" s="367"/>
      <c r="E42" s="368"/>
      <c r="F42" s="194" t="s">
        <v>222</v>
      </c>
      <c r="G42" s="529">
        <f>IF((G33+G34+G36+G38)&lt;0,G33+G34+G36+G38,0)</f>
        <v>0</v>
      </c>
      <c r="H42" s="521"/>
      <c r="I42" s="521"/>
      <c r="J42" s="530"/>
      <c r="K42" s="520">
        <f>IF((K33+K34+K36+K38)&lt;0,K33+K34+K36+K38,0)</f>
        <v>0</v>
      </c>
      <c r="L42" s="521"/>
      <c r="M42" s="521"/>
      <c r="N42" s="521"/>
      <c r="O42" s="521"/>
      <c r="P42" s="522"/>
    </row>
    <row r="43" spans="1:16" ht="13.8" thickBot="1" x14ac:dyDescent="0.3">
      <c r="A43" s="539"/>
      <c r="B43" s="539"/>
      <c r="C43" s="539"/>
      <c r="D43" s="539"/>
      <c r="E43" s="539"/>
      <c r="F43" s="199"/>
      <c r="G43" s="536"/>
      <c r="H43" s="537"/>
      <c r="I43" s="537"/>
      <c r="J43" s="538"/>
      <c r="K43" s="533"/>
      <c r="L43" s="534"/>
      <c r="M43" s="534"/>
      <c r="N43" s="534"/>
      <c r="O43" s="534"/>
      <c r="P43" s="535"/>
    </row>
  </sheetData>
  <sheetProtection password="CDCC" sheet="1" objects="1" scenarios="1"/>
  <mergeCells count="125">
    <mergeCell ref="A41:E41"/>
    <mergeCell ref="K43:P43"/>
    <mergeCell ref="K42:P42"/>
    <mergeCell ref="K41:P41"/>
    <mergeCell ref="G41:J41"/>
    <mergeCell ref="G42:J42"/>
    <mergeCell ref="G43:J43"/>
    <mergeCell ref="A43:E43"/>
    <mergeCell ref="B42:E42"/>
    <mergeCell ref="B40:E40"/>
    <mergeCell ref="B36:E36"/>
    <mergeCell ref="K39:P39"/>
    <mergeCell ref="A37:E37"/>
    <mergeCell ref="B38:E38"/>
    <mergeCell ref="K38:P38"/>
    <mergeCell ref="K37:P37"/>
    <mergeCell ref="K40:P40"/>
    <mergeCell ref="G40:J40"/>
    <mergeCell ref="G36:J36"/>
    <mergeCell ref="A39:E39"/>
    <mergeCell ref="G37:J37"/>
    <mergeCell ref="G38:J38"/>
    <mergeCell ref="G39:J39"/>
    <mergeCell ref="K26:P26"/>
    <mergeCell ref="K27:P27"/>
    <mergeCell ref="K28:P28"/>
    <mergeCell ref="A30:E30"/>
    <mergeCell ref="A28:E28"/>
    <mergeCell ref="B26:E26"/>
    <mergeCell ref="B27:E27"/>
    <mergeCell ref="K36:P36"/>
    <mergeCell ref="G33:J33"/>
    <mergeCell ref="G29:J29"/>
    <mergeCell ref="G30:J30"/>
    <mergeCell ref="K35:P35"/>
    <mergeCell ref="K33:P33"/>
    <mergeCell ref="K34:P34"/>
    <mergeCell ref="K31:P31"/>
    <mergeCell ref="K32:P32"/>
    <mergeCell ref="G31:J31"/>
    <mergeCell ref="G26:J26"/>
    <mergeCell ref="G28:J28"/>
    <mergeCell ref="G27:J27"/>
    <mergeCell ref="B33:E33"/>
    <mergeCell ref="B34:E34"/>
    <mergeCell ref="K29:P29"/>
    <mergeCell ref="K30:P30"/>
    <mergeCell ref="K12:P12"/>
    <mergeCell ref="G17:J17"/>
    <mergeCell ref="K25:P25"/>
    <mergeCell ref="K5:P5"/>
    <mergeCell ref="K6:P6"/>
    <mergeCell ref="K13:P13"/>
    <mergeCell ref="K14:P14"/>
    <mergeCell ref="K11:P11"/>
    <mergeCell ref="K9:P9"/>
    <mergeCell ref="K8:P8"/>
    <mergeCell ref="K10:P10"/>
    <mergeCell ref="K24:P24"/>
    <mergeCell ref="K18:P18"/>
    <mergeCell ref="K17:P17"/>
    <mergeCell ref="K19:P21"/>
    <mergeCell ref="K22:P23"/>
    <mergeCell ref="G25:J25"/>
    <mergeCell ref="G16:J16"/>
    <mergeCell ref="G24:J24"/>
    <mergeCell ref="G18:J18"/>
    <mergeCell ref="G22:J23"/>
    <mergeCell ref="G19:J21"/>
    <mergeCell ref="B29:E29"/>
    <mergeCell ref="B31:E31"/>
    <mergeCell ref="G32:J32"/>
    <mergeCell ref="A35:E35"/>
    <mergeCell ref="G34:J34"/>
    <mergeCell ref="G35:J35"/>
    <mergeCell ref="K15:P15"/>
    <mergeCell ref="K16:P16"/>
    <mergeCell ref="C18:E18"/>
    <mergeCell ref="A25:E25"/>
    <mergeCell ref="A32:E32"/>
    <mergeCell ref="A21:B21"/>
    <mergeCell ref="C24:E24"/>
    <mergeCell ref="C22:E22"/>
    <mergeCell ref="C15:E15"/>
    <mergeCell ref="C16:E16"/>
    <mergeCell ref="C19:E19"/>
    <mergeCell ref="G15:J15"/>
    <mergeCell ref="C17:E17"/>
    <mergeCell ref="A20:B20"/>
    <mergeCell ref="C21:E21"/>
    <mergeCell ref="A23:B23"/>
    <mergeCell ref="C23:E23"/>
    <mergeCell ref="C20:E20"/>
    <mergeCell ref="C11:E11"/>
    <mergeCell ref="G14:J14"/>
    <mergeCell ref="G10:J10"/>
    <mergeCell ref="C12:E12"/>
    <mergeCell ref="G9:J9"/>
    <mergeCell ref="G12:J12"/>
    <mergeCell ref="A13:E13"/>
    <mergeCell ref="G11:J11"/>
    <mergeCell ref="B14:E14"/>
    <mergeCell ref="G13:J13"/>
    <mergeCell ref="N1:P1"/>
    <mergeCell ref="E1:M1"/>
    <mergeCell ref="K4:P4"/>
    <mergeCell ref="G7:J7"/>
    <mergeCell ref="K7:P7"/>
    <mergeCell ref="B6:E6"/>
    <mergeCell ref="A1:C1"/>
    <mergeCell ref="C10:E10"/>
    <mergeCell ref="A3:E3"/>
    <mergeCell ref="G3:J3"/>
    <mergeCell ref="K3:P3"/>
    <mergeCell ref="K2:P2"/>
    <mergeCell ref="A2:E2"/>
    <mergeCell ref="G2:J2"/>
    <mergeCell ref="G5:J5"/>
    <mergeCell ref="A4:E4"/>
    <mergeCell ref="G4:J4"/>
    <mergeCell ref="C7:E7"/>
    <mergeCell ref="G8:J8"/>
    <mergeCell ref="C8:E8"/>
    <mergeCell ref="C9:E9"/>
    <mergeCell ref="G6:J6"/>
  </mergeCells>
  <conditionalFormatting sqref="G36 G38 G40 G42">
    <cfRule type="cellIs" priority="1" stopIfTrue="1" operator="between">
      <formula>0</formula>
      <formula>0</formula>
    </cfRule>
  </conditionalFormatting>
  <pageMargins left="0.23622047244094491" right="0.23622047244094491" top="0.59055118110236227" bottom="0.47244094488188981" header="0.51181102362204722" footer="0.51181102362204722"/>
  <pageSetup paperSize="9" orientation="portrait" horizontalDpi="300" verticalDpi="3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3B90A14FA855846A38B52082D061DCC" ma:contentTypeVersion="15" ma:contentTypeDescription="Create a new document." ma:contentTypeScope="" ma:versionID="3910b49fbd0ac03399dca6dd6ad50e28">
  <xsd:schema xmlns:xsd="http://www.w3.org/2001/XMLSchema" xmlns:xs="http://www.w3.org/2001/XMLSchema" xmlns:p="http://schemas.microsoft.com/office/2006/metadata/properties" xmlns:ns2="477b5d69-0e95-4306-81c7-b039de8fa76e" xmlns:ns3="1553cb72-c4cf-4dad-9a04-fa8d55d70629" xmlns:ns4="9043eea9-c6a2-41bd-a216-33d45f9f09e1" targetNamespace="http://schemas.microsoft.com/office/2006/metadata/properties" ma:root="true" ma:fieldsID="00eb12e24a8b53d145bb4b6d77c02e8a" ns2:_="" ns3:_="" ns4:_="">
    <xsd:import namespace="477b5d69-0e95-4306-81c7-b039de8fa76e"/>
    <xsd:import namespace="1553cb72-c4cf-4dad-9a04-fa8d55d70629"/>
    <xsd:import namespace="9043eea9-c6a2-41bd-a216-33d45f9f09e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4: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7b5d69-0e95-4306-81c7-b039de8fa7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44900684-5160-4c4d-8029-43da39098b3f"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553cb72-c4cf-4dad-9a04-fa8d55d7062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043eea9-c6a2-41bd-a216-33d45f9f09e1"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6bcf6036-807c-4083-b18f-45df9537b8c3}" ma:internalName="TaxCatchAll" ma:showField="CatchAllData" ma:web="1553cb72-c4cf-4dad-9a04-fa8d55d706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77b5d69-0e95-4306-81c7-b039de8fa76e">
      <Terms xmlns="http://schemas.microsoft.com/office/infopath/2007/PartnerControls"/>
    </lcf76f155ced4ddcb4097134ff3c332f>
    <TaxCatchAll xmlns="9043eea9-c6a2-41bd-a216-33d45f9f09e1" xsi:nil="true"/>
  </documentManagement>
</p:properties>
</file>

<file path=customXml/itemProps1.xml><?xml version="1.0" encoding="utf-8"?>
<ds:datastoreItem xmlns:ds="http://schemas.openxmlformats.org/officeDocument/2006/customXml" ds:itemID="{B23B1F45-E1BC-4E67-A446-E87941AD1C01}">
  <ds:schemaRefs>
    <ds:schemaRef ds:uri="http://schemas.microsoft.com/sharepoint/v3/contenttype/forms"/>
  </ds:schemaRefs>
</ds:datastoreItem>
</file>

<file path=customXml/itemProps2.xml><?xml version="1.0" encoding="utf-8"?>
<ds:datastoreItem xmlns:ds="http://schemas.openxmlformats.org/officeDocument/2006/customXml" ds:itemID="{0EE57464-5350-4A3A-8024-FDB3A17BF7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7b5d69-0e95-4306-81c7-b039de8fa76e"/>
    <ds:schemaRef ds:uri="1553cb72-c4cf-4dad-9a04-fa8d55d70629"/>
    <ds:schemaRef ds:uri="9043eea9-c6a2-41bd-a216-33d45f9f09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853A7CC-4179-4C2E-A069-901C4FCB8E7B}">
  <ds:schemaRefs>
    <ds:schemaRef ds:uri="http://schemas.microsoft.com/office/infopath/2007/PartnerControls"/>
    <ds:schemaRef ds:uri="1553cb72-c4cf-4dad-9a04-fa8d55d70629"/>
    <ds:schemaRef ds:uri="http://purl.org/dc/dcmitype/"/>
    <ds:schemaRef ds:uri="http://schemas.openxmlformats.org/package/2006/metadata/core-properties"/>
    <ds:schemaRef ds:uri="http://schemas.microsoft.com/office/2006/documentManagement/types"/>
    <ds:schemaRef ds:uri="9043eea9-c6a2-41bd-a216-33d45f9f09e1"/>
    <ds:schemaRef ds:uri="477b5d69-0e95-4306-81c7-b039de8fa76e"/>
    <ds:schemaRef ds:uri="http://schemas.microsoft.com/office/2006/metadata/properties"/>
    <ds:schemaRef ds:uri="http://www.w3.org/XML/1998/namespace"/>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23</vt:i4>
      </vt:variant>
      <vt:variant>
        <vt:lpstr>Benoemde bereiken</vt:lpstr>
      </vt:variant>
      <vt:variant>
        <vt:i4>7</vt:i4>
      </vt:variant>
    </vt:vector>
  </HeadingPairs>
  <TitlesOfParts>
    <vt:vector size="30" baseType="lpstr">
      <vt:lpstr>Rekening Jaar-1</vt:lpstr>
      <vt:lpstr>Rekening Jaar</vt:lpstr>
      <vt:lpstr>Totalen</vt:lpstr>
      <vt:lpstr>Controle</vt:lpstr>
      <vt:lpstr>S-vzw 1</vt:lpstr>
      <vt:lpstr>S-vzw 2</vt:lpstr>
      <vt:lpstr>Activa</vt:lpstr>
      <vt:lpstr>Passiva</vt:lpstr>
      <vt:lpstr>RR1</vt:lpstr>
      <vt:lpstr>RR2</vt:lpstr>
      <vt:lpstr>I</vt:lpstr>
      <vt:lpstr>II</vt:lpstr>
      <vt:lpstr>IIbis</vt:lpstr>
      <vt:lpstr>III</vt:lpstr>
      <vt:lpstr>IIIbis</vt:lpstr>
      <vt:lpstr>IV-V</vt:lpstr>
      <vt:lpstr>VI-VII</vt:lpstr>
      <vt:lpstr>VIII-IX</vt:lpstr>
      <vt:lpstr>X-XI</vt:lpstr>
      <vt:lpstr>XII</vt:lpstr>
      <vt:lpstr>XIII</vt:lpstr>
      <vt:lpstr>Waarderingsregels</vt:lpstr>
      <vt:lpstr>Waarderingsregels bis</vt:lpstr>
      <vt:lpstr>'S-vzw 1'!_ftnref1</vt:lpstr>
      <vt:lpstr>'S-vzw 1'!_ftnref2</vt:lpstr>
      <vt:lpstr>'S-vzw 1'!_ftnref3</vt:lpstr>
      <vt:lpstr>'S-vzw 1'!_Ref12766457</vt:lpstr>
      <vt:lpstr>Totalen!Afdruktitels</vt:lpstr>
      <vt:lpstr>Waarderingsregels!Afdruktitels</vt:lpstr>
      <vt:lpstr>'Waarderingsregels bis'!Afdruktitels</vt:lpstr>
    </vt:vector>
  </TitlesOfParts>
  <Company>Bisdom Hasselt VZW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Exceltoepassing</dc:title>
  <dc:creator>Jurgen Baens</dc:creator>
  <cp:lastModifiedBy>Isabelle Buyse</cp:lastModifiedBy>
  <cp:lastPrinted>2024-02-27T12:52:10Z</cp:lastPrinted>
  <dcterms:created xsi:type="dcterms:W3CDTF">2006-10-09T14:00:55Z</dcterms:created>
  <dcterms:modified xsi:type="dcterms:W3CDTF">2026-03-03T15:11:10Z</dcterms:modified>
  <cp:category>Publicatie</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orte inhoud">
    <vt:lpwstr>Grote en zeer grote vzw's moeten hun jaarrekening binnen 30 kalenderdagen na goedkeuring door de algemene vergadering bij de Nationale Bank van België (NBB) neerleggen. In samenwerking met de Rekendienst van het bisdom Hasselt stelt ABKO (Adviescommissie Boekhouding in het Katholiek Onderwijs) een digitaal modelformulier (XLS-formaat) ter beschikking dat hiervoor gebruikt kan worden.
Bijgaand modelformulier is van toepassing op alle boekjaren die een aanvang nemen op of na 1 januari 2015. Het is in overeenstemming met de voorschriften die door de NBB opgelegd worden met ingang van 17 maart 2008. 
Dit formulier is gebaseerd op het VSKO-model voor dubbele boekhouding en bevat een voorblad, balans, resultatenrekening en toelichting bij de jaarrekening. Het formulier is goedgekeurd door de Balanscentrale van de NBB.
Met de Exceltoepassing kan de jaarrekening in overeenstemming worden gebracht met de vormvoorschriften voor neerlegging bij de NBB en een toelichting bij de Excelltoepassing. De toelichting bij de Excelltoepassing vind je hieronder.
De gegevens van de proef- en saldibalans van gangbare softwarepaketten voor dubbele boekdhouding kunnen geïmporteerd worden zodat de gegevensinvoer tot een minimum beperkt blijft.
Bij de balanscentrale van de Nationale Bank van België (NBB) vindt u meer informatie over het neerleggen van de jaarrekening, onder meer via het internet.</vt:lpwstr>
  </property>
  <property fmtid="{D5CDD505-2E9C-101B-9397-08002B2CF9AE}" pid="3" name="Referentienummer">
    <vt:lpwstr>Bes-20160113-262</vt:lpwstr>
  </property>
  <property fmtid="{D5CDD505-2E9C-101B-9397-08002B2CF9AE}" pid="4" name="Project">
    <vt:lpwstr>Bes</vt:lpwstr>
  </property>
  <property fmtid="{D5CDD505-2E9C-101B-9397-08002B2CF9AE}" pid="5" name="ContentTypeId">
    <vt:lpwstr>0x01010023B90A14FA855846A38B52082D061DCC</vt:lpwstr>
  </property>
  <property fmtid="{D5CDD505-2E9C-101B-9397-08002B2CF9AE}" pid="6" name="MediaServiceImageTags">
    <vt:lpwstr/>
  </property>
</Properties>
</file>